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ThisWorkbook" defaultThemeVersion="124226"/>
  <xr:revisionPtr revIDLastSave="0" documentId="13_ncr:1_{F22E117B-DCB4-47F9-8065-0132B0ED50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lanceGeneral_Situacion" sheetId="1" r:id="rId1"/>
    <sheet name="EstadoResultados_Rendimiento" sheetId="3" r:id="rId2"/>
    <sheet name="EstadoSituacionEvolucionBienes" sheetId="5" r:id="rId3"/>
    <sheet name="EstadoFinancieroSegmentos" sheetId="6" r:id="rId4"/>
    <sheet name="Data" sheetId="2" r:id="rId5"/>
  </sheets>
  <definedNames>
    <definedName name="_xlnm.Print_Area" localSheetId="0">BalanceGeneral_Situacion!$A$1:$E$199</definedName>
    <definedName name="_xlnm.Print_Area" localSheetId="3">EstadoFinancieroSegmentos!$A$2:$AC$64</definedName>
    <definedName name="_xlnm.Print_Area" localSheetId="1">EstadoResultados_Rendimiento!$A$1:$E$253</definedName>
    <definedName name="_xlnm.Print_Area" localSheetId="2">EstadoSituacionEvolucionBienes!$A$1:$U$106</definedName>
  </definedNames>
  <calcPr calcId="191029"/>
</workbook>
</file>

<file path=xl/calcChain.xml><?xml version="1.0" encoding="utf-8"?>
<calcChain xmlns="http://schemas.openxmlformats.org/spreadsheetml/2006/main">
  <c r="S11" i="5" l="1"/>
  <c r="U48" i="5"/>
  <c r="O48" i="5"/>
  <c r="G48" i="5"/>
  <c r="O49" i="5"/>
  <c r="U49" i="5" s="1"/>
  <c r="H23" i="5"/>
  <c r="N23" i="5" s="1"/>
  <c r="O23" i="5" s="1"/>
  <c r="U23" i="5" s="1"/>
  <c r="U21" i="5"/>
  <c r="U22" i="5"/>
  <c r="U20" i="5"/>
  <c r="H19" i="5"/>
  <c r="U18" i="5"/>
  <c r="H18" i="5"/>
  <c r="N18" i="5" s="1"/>
  <c r="O18" i="5" s="1"/>
  <c r="H16" i="5"/>
  <c r="U15" i="5"/>
  <c r="U14" i="5"/>
  <c r="U13" i="5"/>
  <c r="U12" i="5"/>
  <c r="O13" i="5"/>
  <c r="O14" i="5"/>
  <c r="O15" i="5"/>
  <c r="O17" i="5"/>
  <c r="U17" i="5" s="1"/>
  <c r="O20" i="5"/>
  <c r="O21" i="5"/>
  <c r="O22" i="5"/>
  <c r="O12" i="5"/>
  <c r="N20" i="5"/>
  <c r="N21" i="5"/>
  <c r="N22" i="5"/>
  <c r="N19" i="5"/>
  <c r="O19" i="5" s="1"/>
  <c r="U19" i="5" s="1"/>
  <c r="N17" i="5"/>
  <c r="N16" i="5"/>
  <c r="O16" i="5" s="1"/>
  <c r="U16" i="5" s="1"/>
  <c r="N13" i="5"/>
  <c r="N14" i="5"/>
  <c r="N15" i="5"/>
  <c r="N12" i="5"/>
  <c r="C11" i="5"/>
  <c r="D11" i="5"/>
  <c r="E11" i="5"/>
  <c r="F11" i="5"/>
  <c r="G11" i="5"/>
  <c r="G23" i="5"/>
  <c r="G20" i="5"/>
  <c r="G17" i="5"/>
  <c r="G18" i="5"/>
  <c r="G19" i="5"/>
  <c r="G16" i="5"/>
  <c r="G15" i="5"/>
  <c r="G14" i="5"/>
  <c r="G13" i="5"/>
  <c r="G12" i="5"/>
  <c r="N11" i="5" l="1"/>
  <c r="H11" i="5" l="1"/>
  <c r="P45" i="5" l="1"/>
  <c r="Q45" i="5"/>
  <c r="Q55" i="5" s="1"/>
  <c r="Q93" i="5" s="1"/>
  <c r="R45" i="5"/>
  <c r="S45" i="5"/>
  <c r="T45" i="5"/>
  <c r="U45" i="5"/>
  <c r="O45" i="5"/>
  <c r="D55" i="5"/>
  <c r="E55" i="5"/>
  <c r="F55" i="5"/>
  <c r="G55" i="5"/>
  <c r="H55" i="5"/>
  <c r="H93" i="5" s="1"/>
  <c r="I55" i="5"/>
  <c r="J55" i="5"/>
  <c r="K55" i="5"/>
  <c r="L55" i="5"/>
  <c r="M55" i="5"/>
  <c r="N55" i="5"/>
  <c r="C55" i="5"/>
  <c r="P11" i="5"/>
  <c r="R11" i="5"/>
  <c r="R55" i="5" s="1"/>
  <c r="R93" i="5" s="1"/>
  <c r="O11" i="5"/>
  <c r="S55" i="5" l="1"/>
  <c r="S93" i="5" s="1"/>
  <c r="O55" i="5"/>
  <c r="O93" i="5" s="1"/>
  <c r="P55" i="5"/>
  <c r="P93" i="5" s="1"/>
  <c r="T11" i="5"/>
  <c r="T55" i="5" s="1"/>
  <c r="T93" i="5" s="1"/>
  <c r="D183" i="1"/>
  <c r="A2" i="2"/>
  <c r="D2" i="2" s="1"/>
  <c r="U11" i="5" l="1"/>
  <c r="A4" i="6"/>
  <c r="A2" i="6"/>
  <c r="AB41" i="6"/>
  <c r="AC41" i="6"/>
  <c r="Z41" i="6"/>
  <c r="AA41" i="6"/>
  <c r="X41" i="6"/>
  <c r="Y41" i="6"/>
  <c r="W41" i="6"/>
  <c r="V41" i="6"/>
  <c r="T41" i="6"/>
  <c r="U41" i="6"/>
  <c r="R41" i="6"/>
  <c r="S41" i="6"/>
  <c r="P41" i="6"/>
  <c r="Q41" i="6"/>
  <c r="N41" i="6"/>
  <c r="O41" i="6"/>
  <c r="L41" i="6"/>
  <c r="M41" i="6"/>
  <c r="J41" i="6"/>
  <c r="K41" i="6"/>
  <c r="H41" i="6"/>
  <c r="I41" i="6"/>
  <c r="F41" i="6"/>
  <c r="G41" i="6"/>
  <c r="E41" i="6"/>
  <c r="D41" i="6"/>
  <c r="B41" i="6"/>
  <c r="C41" i="6"/>
  <c r="C2" i="2"/>
  <c r="AB7" i="6"/>
  <c r="AC7" i="6"/>
  <c r="AA7" i="6"/>
  <c r="Z7" i="6"/>
  <c r="X7" i="6"/>
  <c r="Y7" i="6"/>
  <c r="V7" i="6"/>
  <c r="W7" i="6"/>
  <c r="U7" i="6"/>
  <c r="T7" i="6"/>
  <c r="R7" i="6"/>
  <c r="S7" i="6"/>
  <c r="Q7" i="6"/>
  <c r="P7" i="6"/>
  <c r="O7" i="6"/>
  <c r="N7" i="6"/>
  <c r="L7" i="6"/>
  <c r="M7" i="6"/>
  <c r="J7" i="6"/>
  <c r="K7" i="6"/>
  <c r="I7" i="6"/>
  <c r="H7" i="6"/>
  <c r="F7" i="6"/>
  <c r="G7" i="6"/>
  <c r="D7" i="6"/>
  <c r="E7" i="6"/>
  <c r="C7" i="6"/>
  <c r="B7" i="6"/>
  <c r="A34" i="6"/>
  <c r="B2" i="2"/>
  <c r="M1" i="2" s="1"/>
  <c r="U55" i="5" l="1"/>
  <c r="U93" i="5" s="1"/>
  <c r="E235" i="3"/>
  <c r="D235" i="3"/>
  <c r="E18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4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SUMATORIA
(ACTIVO CORRIENTE
+ ACTIVO NO CORRIENTE) - INVERSION EN ASOCIADAS</t>
        </r>
      </text>
    </comment>
    <comment ref="B4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
1.2.7</t>
        </r>
      </text>
    </comment>
    <comment ref="B46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SUMATORIA
(PASIVO CORRIENTE
+ PASIVO NO CORRIENTE)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<sst xmlns="http://schemas.openxmlformats.org/spreadsheetml/2006/main" count="2217" uniqueCount="1734">
  <si>
    <t>Estado de Situación Financiera o Balance General</t>
  </si>
  <si>
    <t>Nota</t>
  </si>
  <si>
    <t>1.</t>
  </si>
  <si>
    <t>ACTIVO</t>
  </si>
  <si>
    <t>1.1.</t>
  </si>
  <si>
    <t>Activo Corriente</t>
  </si>
  <si>
    <t>1.1.1.</t>
  </si>
  <si>
    <t>Efectivo y equivalentes de efectivo</t>
  </si>
  <si>
    <t>03</t>
  </si>
  <si>
    <t>1.1.1.01.</t>
  </si>
  <si>
    <t>Efectivo</t>
  </si>
  <si>
    <t>1.1.1.02.</t>
  </si>
  <si>
    <t>Equivalentes de efectivo</t>
  </si>
  <si>
    <t>1.1.2.</t>
  </si>
  <si>
    <t>Inversiones a corto plazo</t>
  </si>
  <si>
    <t>04</t>
  </si>
  <si>
    <t>1.1.2.01.</t>
  </si>
  <si>
    <t>Títulos y valores a valor razonable a corto plazo</t>
  </si>
  <si>
    <t>1.1.2.02.</t>
  </si>
  <si>
    <t>Títulos y valores a costo amortizado a corto plazo</t>
  </si>
  <si>
    <t>1.1.2.03.</t>
  </si>
  <si>
    <t>Instrumentos Derivados a corto plazo</t>
  </si>
  <si>
    <t>1.1.2.98.</t>
  </si>
  <si>
    <t>Otras inversiones a corto plazo</t>
  </si>
  <si>
    <t>1.1.2.99.</t>
  </si>
  <si>
    <t>Previsiones para deterioro de inversiones a corto plazo *</t>
  </si>
  <si>
    <t>1.1.3.</t>
  </si>
  <si>
    <t>Cuentas a cobrar a corto plazo</t>
  </si>
  <si>
    <t>05</t>
  </si>
  <si>
    <t>1.1.3.01.</t>
  </si>
  <si>
    <t>Impuestos a cobrar a corto plazo</t>
  </si>
  <si>
    <t>1.1.3.02.</t>
  </si>
  <si>
    <t>Contribuciones sociales a cobrar a corto plazo</t>
  </si>
  <si>
    <t>1.1.3.03.</t>
  </si>
  <si>
    <t>Ventas a cobrar a corto plazo</t>
  </si>
  <si>
    <t>1.1.3.04.</t>
  </si>
  <si>
    <t>Servicios y derechos a cobrar a corto plazo</t>
  </si>
  <si>
    <t>1.1.3.05.</t>
  </si>
  <si>
    <t>Ingresos de la propiedad a cobrar a corto plazo</t>
  </si>
  <si>
    <t>1.1.3.06.</t>
  </si>
  <si>
    <t>Transferencias a cobrar a corto plazo</t>
  </si>
  <si>
    <t>1.1.3.07.</t>
  </si>
  <si>
    <t>Préstamos a corto plazo</t>
  </si>
  <si>
    <t>1.1.3.08.</t>
  </si>
  <si>
    <t>Documentos a cobrar a corto plazo</t>
  </si>
  <si>
    <t>1.1.3.09.</t>
  </si>
  <si>
    <t>Anticipos a corto plazo</t>
  </si>
  <si>
    <t>1.1.3.10.</t>
  </si>
  <si>
    <t>Deudores por avales ejecutados a corto plazo</t>
  </si>
  <si>
    <t>1.1.3.11.</t>
  </si>
  <si>
    <t>Planillas salariales</t>
  </si>
  <si>
    <t>1.1.3.12.</t>
  </si>
  <si>
    <t>Beneficios Sociales</t>
  </si>
  <si>
    <t>1.1.3.97.</t>
  </si>
  <si>
    <t>Cuentas a cobrar en gestión judicial</t>
  </si>
  <si>
    <t>1.1.3.98.</t>
  </si>
  <si>
    <t>Otras cuentas a cobrar a corto plazo</t>
  </si>
  <si>
    <t>1.1.3.99.</t>
  </si>
  <si>
    <t>Previsiones para deterioro de cuentas a cobrar a corto plazo *</t>
  </si>
  <si>
    <t>1.1.4.</t>
  </si>
  <si>
    <t>Inventarios</t>
  </si>
  <si>
    <t>06</t>
  </si>
  <si>
    <t>1.1.4.01.</t>
  </si>
  <si>
    <t>Materiales y suministros para consumo y prestación de servicios</t>
  </si>
  <si>
    <t>1.1.4.02.</t>
  </si>
  <si>
    <t>Bienes para la venta</t>
  </si>
  <si>
    <t>1.1.4.03.</t>
  </si>
  <si>
    <t>Materias primas y bienes en producción</t>
  </si>
  <si>
    <t>1.1.4.04.</t>
  </si>
  <si>
    <t>Bienes a Transferir sin contraprestación - Donaciones</t>
  </si>
  <si>
    <t>1.1.4.99.</t>
  </si>
  <si>
    <t>Previsiones para deterioro y pérdidas de inventario *</t>
  </si>
  <si>
    <t>1.1.9.</t>
  </si>
  <si>
    <t>Otros activos a corto plazo</t>
  </si>
  <si>
    <t>07</t>
  </si>
  <si>
    <t>1.1.9.01.</t>
  </si>
  <si>
    <t>Gastos a devengar a corto plazo</t>
  </si>
  <si>
    <t>1.1.9.02.</t>
  </si>
  <si>
    <t>Cuentas transitorias</t>
  </si>
  <si>
    <t>1.1.9.99.</t>
  </si>
  <si>
    <t>Activos a corto plazo sujetos a depuración contable</t>
  </si>
  <si>
    <t>Total del Activo Corriente</t>
  </si>
  <si>
    <t>1.2.</t>
  </si>
  <si>
    <t>Activo No Corriente</t>
  </si>
  <si>
    <t>1.2.2.</t>
  </si>
  <si>
    <t>Inversiones a largo plazo</t>
  </si>
  <si>
    <t>08</t>
  </si>
  <si>
    <t>1.2.2.01.</t>
  </si>
  <si>
    <t>Títulos y valores a valor razonable a largo plazo</t>
  </si>
  <si>
    <t>1.2.2.02.</t>
  </si>
  <si>
    <t>Títulos y valores a costo amortizado a largo plazo</t>
  </si>
  <si>
    <t>1.2.2.03.</t>
  </si>
  <si>
    <t>Instrumentos Derivados a largo plazo</t>
  </si>
  <si>
    <t>1.2.2.98.</t>
  </si>
  <si>
    <t>Otras inversiones a largo plazo</t>
  </si>
  <si>
    <t>1.2.2.99.</t>
  </si>
  <si>
    <t>Previsiones para deterioro de inversiones a largo plazo *</t>
  </si>
  <si>
    <t>1.2.3.</t>
  </si>
  <si>
    <t>Cuentas a cobrar a largo plazo</t>
  </si>
  <si>
    <t>09</t>
  </si>
  <si>
    <t>1.2.3.03.</t>
  </si>
  <si>
    <t>Ventas a cobrar a largo plazo</t>
  </si>
  <si>
    <t>1.2.3.07.</t>
  </si>
  <si>
    <t>Préstamos a largo plazo</t>
  </si>
  <si>
    <t>1.2.3.08.</t>
  </si>
  <si>
    <t>Documentos a cobrar a largo plazo</t>
  </si>
  <si>
    <t>1.2.3.09.</t>
  </si>
  <si>
    <t>Anticipos a largo plazo</t>
  </si>
  <si>
    <t>1.2.3.10.</t>
  </si>
  <si>
    <t>Deudores por avales ejecutados a largo plazo</t>
  </si>
  <si>
    <t>1.2.3.98.</t>
  </si>
  <si>
    <t>Otras cuentas a cobrar a largo plazo</t>
  </si>
  <si>
    <t>1.2.3.99.</t>
  </si>
  <si>
    <t>Previsiones para deterioro de cuentas a cobrar a largo plazo *</t>
  </si>
  <si>
    <t>1.2.5.</t>
  </si>
  <si>
    <t>Bienes no concesionados</t>
  </si>
  <si>
    <t>10</t>
  </si>
  <si>
    <t>1.2.5.01.</t>
  </si>
  <si>
    <t>Propiedades, planta y equipos explotados</t>
  </si>
  <si>
    <t>1.2.5.02.</t>
  </si>
  <si>
    <t>Propiedades de inversión</t>
  </si>
  <si>
    <t>1.2.5.03.</t>
  </si>
  <si>
    <t>Activos biológicos no concesionados</t>
  </si>
  <si>
    <t>1.2.5.04.</t>
  </si>
  <si>
    <t>Bienes de infraestructura y de beneficio y uso público en servicio</t>
  </si>
  <si>
    <t>1.2.5.05.</t>
  </si>
  <si>
    <t>Bienes históricos y culturales</t>
  </si>
  <si>
    <t>1.2.5.06.</t>
  </si>
  <si>
    <t>Recursos naturales en explotación</t>
  </si>
  <si>
    <t>1.2.5.07.</t>
  </si>
  <si>
    <t>Recursos naturales en conservación</t>
  </si>
  <si>
    <t>1.2.5.08.</t>
  </si>
  <si>
    <t>Bienes intangibles no concesionados</t>
  </si>
  <si>
    <t>1.2.5.99.</t>
  </si>
  <si>
    <t>Bienes no concesionados en proceso de producción</t>
  </si>
  <si>
    <t>1.2.6.</t>
  </si>
  <si>
    <t>Bienes concesionados</t>
  </si>
  <si>
    <t>11</t>
  </si>
  <si>
    <t>1.2.6.01.</t>
  </si>
  <si>
    <t>Propiedades, planta y equipos concesionados</t>
  </si>
  <si>
    <t>1.2.6.03.</t>
  </si>
  <si>
    <t>Activos biológicos concesionados</t>
  </si>
  <si>
    <t>1.2.6.04.</t>
  </si>
  <si>
    <t>Bienes de infraestructura y de beneficio y uso público concesionados</t>
  </si>
  <si>
    <t>1.2.6.06.</t>
  </si>
  <si>
    <t>Recursos naturales concesionados</t>
  </si>
  <si>
    <t>1.2.6.08.</t>
  </si>
  <si>
    <t>Bienes intangibles concesionados</t>
  </si>
  <si>
    <t>1.2.6.99.</t>
  </si>
  <si>
    <t>Bienes concesionados en proceso de producción</t>
  </si>
  <si>
    <t>1.2.7.</t>
  </si>
  <si>
    <t>Inversiones patrimoniales - Método de participación</t>
  </si>
  <si>
    <t>12</t>
  </si>
  <si>
    <t>1.2.7.01.</t>
  </si>
  <si>
    <t>Inversiones patrimoniales en el sector privado interno</t>
  </si>
  <si>
    <t>1.2.7.02.</t>
  </si>
  <si>
    <t>Inversiones patrimoniales en el sector público interno</t>
  </si>
  <si>
    <t>1.2.7.03.</t>
  </si>
  <si>
    <t>Inversiones patrimoniales en el sector externo</t>
  </si>
  <si>
    <t>1.2.7.04.</t>
  </si>
  <si>
    <t>Inversiones patrimoniales en fideicomisos</t>
  </si>
  <si>
    <t>1.2.9.</t>
  </si>
  <si>
    <t>Otros activos a largo plazo</t>
  </si>
  <si>
    <t>13</t>
  </si>
  <si>
    <t>1.2.9.01.</t>
  </si>
  <si>
    <t>Gastos a devengar a largo plazo</t>
  </si>
  <si>
    <t>1.2.9.03.</t>
  </si>
  <si>
    <t>Objetos de valor</t>
  </si>
  <si>
    <t>1.2.9.99.</t>
  </si>
  <si>
    <t>Activos a largo plazo sujetos a depuración contable</t>
  </si>
  <si>
    <t>Total del Activo no Corriente</t>
  </si>
  <si>
    <t>TOTAL DEL ACTIVO</t>
  </si>
  <si>
    <t xml:space="preserve"> </t>
  </si>
  <si>
    <t>2.</t>
  </si>
  <si>
    <t>PASIVO</t>
  </si>
  <si>
    <t>2.1.</t>
  </si>
  <si>
    <t>Pasivo Corriente</t>
  </si>
  <si>
    <t>2.1.1.</t>
  </si>
  <si>
    <t>Deudas a corto plazo</t>
  </si>
  <si>
    <t>14</t>
  </si>
  <si>
    <t>2.1.1.01.</t>
  </si>
  <si>
    <t>Deudas comerciales a corto plazo</t>
  </si>
  <si>
    <t>2.1.1.02.</t>
  </si>
  <si>
    <t>Deudas sociales y fiscales a corto plazo</t>
  </si>
  <si>
    <t>2.1.1.03.</t>
  </si>
  <si>
    <t>Transferencias a pagar a corto plazo</t>
  </si>
  <si>
    <t>2.1.1.04.</t>
  </si>
  <si>
    <t>Documentos a pagar a corto plazo</t>
  </si>
  <si>
    <t>2.1.1.05.</t>
  </si>
  <si>
    <t>Inversiones patrimoniales a pagar a corto plazo</t>
  </si>
  <si>
    <t>2.1.1.06.</t>
  </si>
  <si>
    <t>Deudas por avales ejecutados a corto plazo</t>
  </si>
  <si>
    <t>2.1.1.07.</t>
  </si>
  <si>
    <t>Deudas por anticipos a corto plazo</t>
  </si>
  <si>
    <t>2.1.1.08.</t>
  </si>
  <si>
    <t>Deudas por Planillas salariales</t>
  </si>
  <si>
    <t>2.1.1.13.</t>
  </si>
  <si>
    <t>Deudas por Creditos Fiscales a favor de terceros c/p</t>
  </si>
  <si>
    <t>2.1.1.99.</t>
  </si>
  <si>
    <t>Otras deudas a corto plazo</t>
  </si>
  <si>
    <t>2.1.2.</t>
  </si>
  <si>
    <t>Endeudamiento público a corto plazo</t>
  </si>
  <si>
    <t>15</t>
  </si>
  <si>
    <t>2.1.2.01.</t>
  </si>
  <si>
    <t>Títulos y valores de la deuda pública a pagar a corto plazo</t>
  </si>
  <si>
    <t>2.1.2.02.</t>
  </si>
  <si>
    <t>Préstamos a pagar a corto plazo</t>
  </si>
  <si>
    <t>2.1.2.03.</t>
  </si>
  <si>
    <t>Deudas asumidas a corto plazo</t>
  </si>
  <si>
    <t>2.1.2.04.</t>
  </si>
  <si>
    <t>Endeudamiento de Tesorería a corto plazo</t>
  </si>
  <si>
    <t>2.1.2.05.</t>
  </si>
  <si>
    <t>Endeudamiento público a valor razonable</t>
  </si>
  <si>
    <t>2.1.3.</t>
  </si>
  <si>
    <t>Fondos de terceros y en garantía</t>
  </si>
  <si>
    <t>16</t>
  </si>
  <si>
    <t>2.1.3.01.</t>
  </si>
  <si>
    <t>Fondos de terceros en la Caja Única</t>
  </si>
  <si>
    <t>2.1.3.02.</t>
  </si>
  <si>
    <t>Recaudación por cuenta de terceros</t>
  </si>
  <si>
    <t>2.1.3.03.</t>
  </si>
  <si>
    <t>Depósitos en garantía</t>
  </si>
  <si>
    <t>2.1.3.99.</t>
  </si>
  <si>
    <t>Otros fondos de terceros</t>
  </si>
  <si>
    <t>2.1.4.</t>
  </si>
  <si>
    <t>Provisiones y reservas técnicas a corto plazo</t>
  </si>
  <si>
    <t>17</t>
  </si>
  <si>
    <t>2.1.4.01.</t>
  </si>
  <si>
    <t>Provisiones a corto plazo</t>
  </si>
  <si>
    <t>2.1.4.02.</t>
  </si>
  <si>
    <t>Reservas técnicas a corto plazo</t>
  </si>
  <si>
    <t>2.1.9.</t>
  </si>
  <si>
    <t>Otros pasivos a corto plazo</t>
  </si>
  <si>
    <t>18</t>
  </si>
  <si>
    <t>2.1.9.01.</t>
  </si>
  <si>
    <t>Ingresos a devengar a corto plazo</t>
  </si>
  <si>
    <t>2.1.9.02.</t>
  </si>
  <si>
    <t>Instrumentos Derivados a pagar a corto plazo</t>
  </si>
  <si>
    <t>2.1.9.99.</t>
  </si>
  <si>
    <t>Pasivos a corto plazo sujetos a depuración contable</t>
  </si>
  <si>
    <t>Total del Pasivo Corriente</t>
  </si>
  <si>
    <t>2.2.</t>
  </si>
  <si>
    <t>Pasivo No Corriente</t>
  </si>
  <si>
    <t>2.2.1.</t>
  </si>
  <si>
    <t>Deudas a largo plazo</t>
  </si>
  <si>
    <t>19</t>
  </si>
  <si>
    <t>2.2.1.01.</t>
  </si>
  <si>
    <t>Deudas comerciales a largo plazo</t>
  </si>
  <si>
    <t>2.2.1.02.</t>
  </si>
  <si>
    <t>Deudas sociales y fiscales a largo plazo</t>
  </si>
  <si>
    <t>2.2.1.04.</t>
  </si>
  <si>
    <t>Documentos a pagar a largo plazo</t>
  </si>
  <si>
    <t>2.2.1.05.</t>
  </si>
  <si>
    <t>Inversiones patrimoniales a pagar a largo plazo</t>
  </si>
  <si>
    <t>2.2.1.06.</t>
  </si>
  <si>
    <t>Deudas por avales ejecutados a largo plazo</t>
  </si>
  <si>
    <t>2.2.1.07.</t>
  </si>
  <si>
    <t>Deudas por anticipos a largo plazo</t>
  </si>
  <si>
    <t>2.2.1.99.</t>
  </si>
  <si>
    <t>Otras deudas a largo plazo</t>
  </si>
  <si>
    <t>2.2.2.</t>
  </si>
  <si>
    <t>Endeudamiento público a largo plazo</t>
  </si>
  <si>
    <t>20</t>
  </si>
  <si>
    <t>2.2.2.01.</t>
  </si>
  <si>
    <t>Títulos y valores de la deuda pública a pagar a largo plazo</t>
  </si>
  <si>
    <t>2.2.2.02.</t>
  </si>
  <si>
    <t>Préstamos a pagar a largo plazo</t>
  </si>
  <si>
    <t>2.2.2.03.</t>
  </si>
  <si>
    <t>Deudas asumidas a largo plazo</t>
  </si>
  <si>
    <t>2.2.3.</t>
  </si>
  <si>
    <t>21</t>
  </si>
  <si>
    <t>2.2.3.01.</t>
  </si>
  <si>
    <t>2.2.3.99.</t>
  </si>
  <si>
    <t>2.2.4.</t>
  </si>
  <si>
    <t>Provisiones y reservas técnicas a largo plazo</t>
  </si>
  <si>
    <t>22</t>
  </si>
  <si>
    <t>2.2.4.01.</t>
  </si>
  <si>
    <t>Provisiones a largo plazo</t>
  </si>
  <si>
    <t>2.2.4.02.</t>
  </si>
  <si>
    <t>Reservas técnicas a largo plazo</t>
  </si>
  <si>
    <t>2.2.9.</t>
  </si>
  <si>
    <t>Otros pasivos a largo plazo</t>
  </si>
  <si>
    <t>23</t>
  </si>
  <si>
    <t>2.2.9.01.</t>
  </si>
  <si>
    <t>Ingresos a devengar a largo plazo</t>
  </si>
  <si>
    <t>2.2.9.02.</t>
  </si>
  <si>
    <t>Instrumentos Derivados a pagar a largo plazo</t>
  </si>
  <si>
    <t>2.2.9.99.</t>
  </si>
  <si>
    <t>Pasivos a largo plazo sujetos a depuración contable</t>
  </si>
  <si>
    <t>Total del Pasivo no Corriente</t>
  </si>
  <si>
    <t>TOTAL DEL PASIVO</t>
  </si>
  <si>
    <t>3.</t>
  </si>
  <si>
    <t>PATRIMONIO</t>
  </si>
  <si>
    <t>3.1.</t>
  </si>
  <si>
    <t>Patrimonio público</t>
  </si>
  <si>
    <t>3.1.1.</t>
  </si>
  <si>
    <t>Capital</t>
  </si>
  <si>
    <t>24</t>
  </si>
  <si>
    <t>3.1.1.01.</t>
  </si>
  <si>
    <t>Capital inicial</t>
  </si>
  <si>
    <t>3.1.1.02.</t>
  </si>
  <si>
    <t>Incorporaciones al capital</t>
  </si>
  <si>
    <t>3.1.2.</t>
  </si>
  <si>
    <t>Transferencias de capital</t>
  </si>
  <si>
    <t>25</t>
  </si>
  <si>
    <t>3.1.2.01.</t>
  </si>
  <si>
    <t>Donaciones de capital</t>
  </si>
  <si>
    <t>3.1.2.99.</t>
  </si>
  <si>
    <t>Otras transferencias de capital</t>
  </si>
  <si>
    <t>3.1.3.</t>
  </si>
  <si>
    <t>Reservas</t>
  </si>
  <si>
    <t>26</t>
  </si>
  <si>
    <t>3.1.3.01.</t>
  </si>
  <si>
    <t>Revaluación de bienes</t>
  </si>
  <si>
    <t>3.1.3.99.</t>
  </si>
  <si>
    <t>Otras reservas</t>
  </si>
  <si>
    <t>3.1.4.</t>
  </si>
  <si>
    <t>Variaciones no asignables a reservas</t>
  </si>
  <si>
    <t>27</t>
  </si>
  <si>
    <t>3.1.4.01.</t>
  </si>
  <si>
    <t>Diferencias de conversión de moneda extranjera</t>
  </si>
  <si>
    <t>3.1.4.02.</t>
  </si>
  <si>
    <t>Diferencias de valor razonable de activos financieros destinados a la venta</t>
  </si>
  <si>
    <t>3.1.4.03.</t>
  </si>
  <si>
    <t>Diferencias de valor razonable de instrumentos financieros designados como cobertura</t>
  </si>
  <si>
    <t>3.1.4.99.</t>
  </si>
  <si>
    <t>Otras variaciones no asignables a reservas</t>
  </si>
  <si>
    <t>3.1.5.</t>
  </si>
  <si>
    <t>Resultados acumulados</t>
  </si>
  <si>
    <t>28</t>
  </si>
  <si>
    <t>3.1.5.01.</t>
  </si>
  <si>
    <t>Resultados acumulados de ejercicios anteriores</t>
  </si>
  <si>
    <t>3.1.5.02.</t>
  </si>
  <si>
    <t>Resultado del ejercicio</t>
  </si>
  <si>
    <t>3.2.</t>
  </si>
  <si>
    <t>Intereses minoritarios</t>
  </si>
  <si>
    <t>3.2.1.</t>
  </si>
  <si>
    <t>Intereses minoritarios - Participaciones en el patrimonio de entidades controladas</t>
  </si>
  <si>
    <t>29</t>
  </si>
  <si>
    <t>3.2.1.01.</t>
  </si>
  <si>
    <t>Intereses minoritarios - Participaciones en el patrimonio de entidades del sector gobierno general</t>
  </si>
  <si>
    <t>3.2.1.02.</t>
  </si>
  <si>
    <t>Intereses minoritarios - Participaciones en el patrimonio de empresas públicas e instituciones públicas financieras</t>
  </si>
  <si>
    <t>3.2.2.</t>
  </si>
  <si>
    <t>Intereses minoritarios - Evolución</t>
  </si>
  <si>
    <t>30</t>
  </si>
  <si>
    <t>3.2.2.01.</t>
  </si>
  <si>
    <t>Intereses minoritarios - Evolución por reservas</t>
  </si>
  <si>
    <t>3.2.2.02.</t>
  </si>
  <si>
    <t>Intereses minoritarios - Evolución por variaciones no asignables a reservas</t>
  </si>
  <si>
    <t>3.2.2.03.</t>
  </si>
  <si>
    <t>Intereses minoritarios - Evolución por resultados acumulados</t>
  </si>
  <si>
    <t>3.2.2.99.</t>
  </si>
  <si>
    <t>Intereses minoritarios - Evolución por otros componentes del patrimonio</t>
  </si>
  <si>
    <t>TOTAL DEL PATRIMONIO</t>
  </si>
  <si>
    <t>TOTAL DEL PASIVO Y PATRIMONIO</t>
  </si>
  <si>
    <t>IDEntidad</t>
  </si>
  <si>
    <t>Periodo</t>
  </si>
  <si>
    <t>UnidadTiempoPeriodo</t>
  </si>
  <si>
    <t>B1</t>
  </si>
  <si>
    <t>B2</t>
  </si>
  <si>
    <t>B3</t>
  </si>
  <si>
    <t>B4</t>
  </si>
  <si>
    <t>B5</t>
  </si>
  <si>
    <t>B6</t>
  </si>
  <si>
    <t>T1</t>
  </si>
  <si>
    <t>T2</t>
  </si>
  <si>
    <t>T3</t>
  </si>
  <si>
    <t>T4</t>
  </si>
  <si>
    <t>C1</t>
  </si>
  <si>
    <t>C2</t>
  </si>
  <si>
    <t>C3</t>
  </si>
  <si>
    <t>S1</t>
  </si>
  <si>
    <t>S2</t>
  </si>
  <si>
    <t>A1</t>
  </si>
  <si>
    <t>Estado de Rendimiento Financiera</t>
  </si>
  <si>
    <t>4.</t>
  </si>
  <si>
    <t>INGRESOS</t>
  </si>
  <si>
    <t>4.1.</t>
  </si>
  <si>
    <t>Impuestos</t>
  </si>
  <si>
    <t>4.1.1.</t>
  </si>
  <si>
    <t>Impuestos sobre los ingresos, las utilidades y las ganancias de capital</t>
  </si>
  <si>
    <t>4.1.1.01.</t>
  </si>
  <si>
    <t>Impuestos sobre los ingresos y utilidades de personas físicas</t>
  </si>
  <si>
    <t>4.1.1.02.</t>
  </si>
  <si>
    <t>Impuestos sobre los ingresos y utilidades de personas jurídicas</t>
  </si>
  <si>
    <t>4.1.1.03.</t>
  </si>
  <si>
    <t>Impuestos sobre dividendos e intereses de títulos valores</t>
  </si>
  <si>
    <t>4.1.1.99.</t>
  </si>
  <si>
    <t>Otros impuestos sobre los ingresos, las utilidades y las ganancias de capital</t>
  </si>
  <si>
    <t>4.1.2.</t>
  </si>
  <si>
    <t>Impuestos sobre la propiedad</t>
  </si>
  <si>
    <t>32</t>
  </si>
  <si>
    <t>4.1.2.01.</t>
  </si>
  <si>
    <t>Impuesto sobre la propiedad de bienes inmuebles</t>
  </si>
  <si>
    <t>4.1.2.02.</t>
  </si>
  <si>
    <t>Impuesto sobre la propiedad de vehículos, aeronaves y embarcaciones</t>
  </si>
  <si>
    <t>4.1.2.03.</t>
  </si>
  <si>
    <t>Impuesto sobre el patrimonio</t>
  </si>
  <si>
    <t>4.1.2.04.</t>
  </si>
  <si>
    <t>Impuesto sobre los traspasos de bienes inmuebles</t>
  </si>
  <si>
    <t>4.1.2.05.</t>
  </si>
  <si>
    <t>Impuesto a los traspasos de vehículos, aeronaves y embarcaciones</t>
  </si>
  <si>
    <t>4.1.2.99.</t>
  </si>
  <si>
    <t>Otros impuestos a la propiedad</t>
  </si>
  <si>
    <t>4.1.3.</t>
  </si>
  <si>
    <t>Impuestos sobre bienes y servicios</t>
  </si>
  <si>
    <t>33</t>
  </si>
  <si>
    <t>4.1.3.01.</t>
  </si>
  <si>
    <t>Impuestos generales y selectivos sobre ventas y consumo</t>
  </si>
  <si>
    <t>4.1.3.02.</t>
  </si>
  <si>
    <t>Impuestos específicos sobre la producción y consumo de bienes y servicios</t>
  </si>
  <si>
    <t>4.1.3.99.</t>
  </si>
  <si>
    <t>Otros impuestos sobre bienes y servicios</t>
  </si>
  <si>
    <t>4.1.4.</t>
  </si>
  <si>
    <t>Impuestos sobre el comercio exterior y transacciones internacionales</t>
  </si>
  <si>
    <t>34</t>
  </si>
  <si>
    <t>4.1.4.01.</t>
  </si>
  <si>
    <t>Impuestos a las importaciones</t>
  </si>
  <si>
    <t>4.1.4.02.</t>
  </si>
  <si>
    <t>Impuestos a las exportaciones</t>
  </si>
  <si>
    <t>4.1.4.99.</t>
  </si>
  <si>
    <t>Otros impuestos sobre el comercio exterior y transacciones internacionales</t>
  </si>
  <si>
    <t>4.1.9.</t>
  </si>
  <si>
    <t>Otros impuestos</t>
  </si>
  <si>
    <t>35</t>
  </si>
  <si>
    <t>4.1.9.99.</t>
  </si>
  <si>
    <t>Otros impuestos sin discriminar</t>
  </si>
  <si>
    <t>4.2.</t>
  </si>
  <si>
    <t>Contribuciones sociales</t>
  </si>
  <si>
    <t>4.2.1.</t>
  </si>
  <si>
    <t>Contribuciones a la seguridad social</t>
  </si>
  <si>
    <t>36</t>
  </si>
  <si>
    <t>4.2.1.01.</t>
  </si>
  <si>
    <t>Contribuciones al seguro de pensiones</t>
  </si>
  <si>
    <t>4.2.1.02.</t>
  </si>
  <si>
    <t>Contribuciones a regímenes especiales de pensiones</t>
  </si>
  <si>
    <t>4.2.1.03.</t>
  </si>
  <si>
    <t>Contribuciones al seguro de salud</t>
  </si>
  <si>
    <t>4.2.9.</t>
  </si>
  <si>
    <t>Contribuciones sociales diversas</t>
  </si>
  <si>
    <t>37</t>
  </si>
  <si>
    <t>4.2.9.99.</t>
  </si>
  <si>
    <t>Otras contribuciones sociales</t>
  </si>
  <si>
    <t>4.3.</t>
  </si>
  <si>
    <t>Multas, sanciones, remates y confiscaciones de origen no tributario</t>
  </si>
  <si>
    <t>4.3.1.</t>
  </si>
  <si>
    <t>Multas y sanciones administrativas</t>
  </si>
  <si>
    <t>38</t>
  </si>
  <si>
    <t>4.3.1.01.</t>
  </si>
  <si>
    <t>Multas de tránsito</t>
  </si>
  <si>
    <t>4.3.1.02.</t>
  </si>
  <si>
    <t>Multas por atraso en el pago de bienes y servicios</t>
  </si>
  <si>
    <t>4.3.1.03.</t>
  </si>
  <si>
    <t>Sanciones administrativas</t>
  </si>
  <si>
    <t>4.3.1.99.</t>
  </si>
  <si>
    <t>Otras multas</t>
  </si>
  <si>
    <t>4.3.2.</t>
  </si>
  <si>
    <t>Remates y confiscaciones de origen no tributario</t>
  </si>
  <si>
    <t>39</t>
  </si>
  <si>
    <t>4.3.2.99.</t>
  </si>
  <si>
    <t>Otros remates y confiscaciones de origen no tributario</t>
  </si>
  <si>
    <t>4.4.</t>
  </si>
  <si>
    <t>Ingresos y resultados positivos por ventas</t>
  </si>
  <si>
    <t>4.4.1.</t>
  </si>
  <si>
    <t>Ventas de bienes y servicios</t>
  </si>
  <si>
    <t>40</t>
  </si>
  <si>
    <t>4.4.1.01.</t>
  </si>
  <si>
    <t>Ventas de bienes</t>
  </si>
  <si>
    <t>4.4.1.02.</t>
  </si>
  <si>
    <t>Ventas de servicios</t>
  </si>
  <si>
    <t>4.4.2.</t>
  </si>
  <si>
    <t>Derechos administrativos</t>
  </si>
  <si>
    <t>41</t>
  </si>
  <si>
    <t>4.4.2.01.</t>
  </si>
  <si>
    <t>Derechos administrativos a los servicios de transporte</t>
  </si>
  <si>
    <t>4.4.2.99.</t>
  </si>
  <si>
    <t>Otros derechos administrativos</t>
  </si>
  <si>
    <t>4.4.3.</t>
  </si>
  <si>
    <t>Comisiones por préstamos</t>
  </si>
  <si>
    <t>42</t>
  </si>
  <si>
    <t>4.4.3.01.</t>
  </si>
  <si>
    <t>Comisiones por préstamos al sector privado interno</t>
  </si>
  <si>
    <t>4.4.3.02.</t>
  </si>
  <si>
    <t>Comisiones por préstamos al sector público interno</t>
  </si>
  <si>
    <t>4.4.3.03.</t>
  </si>
  <si>
    <t>Comisiones por préstamos al sector externo</t>
  </si>
  <si>
    <t>4.4.4.</t>
  </si>
  <si>
    <t>Resultados positivos por ventas de inversiones</t>
  </si>
  <si>
    <t>43</t>
  </si>
  <si>
    <t>4.4.4.01.</t>
  </si>
  <si>
    <t>Resultados positivos por ventas de inversiones patrimoniales - Método de participación</t>
  </si>
  <si>
    <t>4.4.4.98.</t>
  </si>
  <si>
    <t xml:space="preserve">Resultados positivos por ventas de otras inversiones </t>
  </si>
  <si>
    <t>4.4.5.</t>
  </si>
  <si>
    <t>Resultados positivos por ventas e intercambio de bienes</t>
  </si>
  <si>
    <t>44</t>
  </si>
  <si>
    <t>4.4.5.01.</t>
  </si>
  <si>
    <t>Resultados positivos por ventas de construcciones terminadas</t>
  </si>
  <si>
    <t>4.4.5.02.</t>
  </si>
  <si>
    <t>Resultados positivos por ventas de propiedades, planta y equipo</t>
  </si>
  <si>
    <t>4.4.5.03.</t>
  </si>
  <si>
    <t>Resultados positivos por ventas de activos biológicos</t>
  </si>
  <si>
    <t>4.4.5.04.</t>
  </si>
  <si>
    <t>Resultados positivos por ventas de bienes intangibles</t>
  </si>
  <si>
    <t>4.4.5.05.</t>
  </si>
  <si>
    <t>Resultados positivos por ventas por arrendamientos financieros</t>
  </si>
  <si>
    <t>4.4.5.06.</t>
  </si>
  <si>
    <t>Resultados positivos por intercambio de propiedades, planta y equipo</t>
  </si>
  <si>
    <t>4.4.5.07.</t>
  </si>
  <si>
    <t>Resultados positivos por intercambio de bienes intangibles</t>
  </si>
  <si>
    <t>4.4.5.08.</t>
  </si>
  <si>
    <t>Resultados positivos por intercambio de Inventario</t>
  </si>
  <si>
    <t>4.4.5.09.</t>
  </si>
  <si>
    <t>Resultados positivos por la entrega de activos como medio de pago de impuestos</t>
  </si>
  <si>
    <t>4.4.6.</t>
  </si>
  <si>
    <t>Resultados positivos por la recuperacion de dinero mal agreditado de periodos anteriores</t>
  </si>
  <si>
    <t>45</t>
  </si>
  <si>
    <t>4.4.6.01.</t>
  </si>
  <si>
    <t>Resultados positivos por la recuperacion de sumas de periodos anteriores</t>
  </si>
  <si>
    <t>4.5.</t>
  </si>
  <si>
    <t>Ingresos de la propiedad</t>
  </si>
  <si>
    <t>4.5.1.</t>
  </si>
  <si>
    <t>Rentas de inversiones y de colocación de efectivo</t>
  </si>
  <si>
    <t>46</t>
  </si>
  <si>
    <t>4.5.1.01.</t>
  </si>
  <si>
    <t>Intereses por equivalentes de efectivo</t>
  </si>
  <si>
    <t>4.5.1.02.</t>
  </si>
  <si>
    <t>Intereses por títulos y valores a costo amortizado</t>
  </si>
  <si>
    <t>4.5.1.98.</t>
  </si>
  <si>
    <t>Resultados positivos de otras inversiones</t>
  </si>
  <si>
    <t>4.5.2.</t>
  </si>
  <si>
    <t>Alquileres y derechos sobre bienes</t>
  </si>
  <si>
    <t>47</t>
  </si>
  <si>
    <t>4.5.2.01.</t>
  </si>
  <si>
    <t>Alquileres</t>
  </si>
  <si>
    <t>4.5.2.02.</t>
  </si>
  <si>
    <t>Ingresos por concesiones</t>
  </si>
  <si>
    <t>4.5.2.03.</t>
  </si>
  <si>
    <t>Derechos sobre bienes intangibles</t>
  </si>
  <si>
    <t>4.5.9.</t>
  </si>
  <si>
    <t>Otros ingresos de la propiedad</t>
  </si>
  <si>
    <t>48</t>
  </si>
  <si>
    <t>4.5.9.03.</t>
  </si>
  <si>
    <t>Intereses por ventas</t>
  </si>
  <si>
    <t>4.5.9.07.</t>
  </si>
  <si>
    <t>Intereses por préstamos</t>
  </si>
  <si>
    <t>4.5.9.08.</t>
  </si>
  <si>
    <t>Intereses por documentos a cobrar</t>
  </si>
  <si>
    <t>4.5.9.10.</t>
  </si>
  <si>
    <t>Intereses por deudores por avales ejecutados</t>
  </si>
  <si>
    <t>4.5.9.97.</t>
  </si>
  <si>
    <t>Intereses por cuentas a cobrar en gestión judicial</t>
  </si>
  <si>
    <t>4.5.9.99.</t>
  </si>
  <si>
    <t>Intereses por otras cuentas a cobrar</t>
  </si>
  <si>
    <t>4.6.</t>
  </si>
  <si>
    <t>Transferencias</t>
  </si>
  <si>
    <t>4.6.1.</t>
  </si>
  <si>
    <t>Transferencias corrientes</t>
  </si>
  <si>
    <t>49</t>
  </si>
  <si>
    <t>4.6.1.01.</t>
  </si>
  <si>
    <t>Transferencias corrientes del sector privado interno</t>
  </si>
  <si>
    <t>4.6.1.02.</t>
  </si>
  <si>
    <t>Transferencias corrientes del sector público interno</t>
  </si>
  <si>
    <t>4.6.1.03.</t>
  </si>
  <si>
    <t>Transferencias corrientes del sector externo</t>
  </si>
  <si>
    <t>4.6.2.</t>
  </si>
  <si>
    <t>50</t>
  </si>
  <si>
    <t>4.6.2.01.</t>
  </si>
  <si>
    <t>Transferencias de capital del sector privado interno</t>
  </si>
  <si>
    <t>4.6.2.02.</t>
  </si>
  <si>
    <t>Transferencias de capital del sector público interno</t>
  </si>
  <si>
    <t>4.6.2.03.</t>
  </si>
  <si>
    <t>Transferencias de capital del sector externo</t>
  </si>
  <si>
    <t>4.9.</t>
  </si>
  <si>
    <t>Otros ingresos</t>
  </si>
  <si>
    <t>4.9.1.</t>
  </si>
  <si>
    <t>Resultados positivos por tenencia y por exposición a la inflación</t>
  </si>
  <si>
    <t>51</t>
  </si>
  <si>
    <t>4.9.1.01.</t>
  </si>
  <si>
    <t>Diferencias de cambio positivas por activos</t>
  </si>
  <si>
    <t>4.9.1.02.</t>
  </si>
  <si>
    <t>Diferencias de cambio positivas por pasivos</t>
  </si>
  <si>
    <t>4.9.1.03.</t>
  </si>
  <si>
    <t>Resultados positivos por tenencia de activos no derivados</t>
  </si>
  <si>
    <t>4.9.1.04.</t>
  </si>
  <si>
    <t>Resultados positivos por tenencia de pasivos no derivados</t>
  </si>
  <si>
    <t>4.9.1.05.</t>
  </si>
  <si>
    <t>Resultados positivos por tenencia de instrumentos financieros derivados</t>
  </si>
  <si>
    <t>4.9.1.06.</t>
  </si>
  <si>
    <t>Resultado positivo por exposición a la inflación</t>
  </si>
  <si>
    <t>4.9.2.</t>
  </si>
  <si>
    <t>Reversión de consumo de bienes</t>
  </si>
  <si>
    <t>52</t>
  </si>
  <si>
    <t>4.9.2.01.</t>
  </si>
  <si>
    <t>Reversión de consumo de bienes no concesionados</t>
  </si>
  <si>
    <t>4.9.2.02.</t>
  </si>
  <si>
    <t>Reversión de consumo de bienes concesionados</t>
  </si>
  <si>
    <t>4.9.3.</t>
  </si>
  <si>
    <t>Reversión de pérdidas por deterioro y desvalorización de bienes</t>
  </si>
  <si>
    <t>53</t>
  </si>
  <si>
    <t>4.9.3.01.</t>
  </si>
  <si>
    <t>Reversión de deterioro y desvalorización de bienes no concesionados</t>
  </si>
  <si>
    <t>4.9.3.02.</t>
  </si>
  <si>
    <t>Reversión de deterioro y desvalorización de bienes concesionados</t>
  </si>
  <si>
    <t>4.9.3.03.</t>
  </si>
  <si>
    <t xml:space="preserve">Reversión de deterioro y desvalorización de inventarios por materiales y suministros para consumo y prestación de servicios </t>
  </si>
  <si>
    <t>4.9.3.04.</t>
  </si>
  <si>
    <t>Reversión de deterioro y desvalorización de inventarios por bienes para la venta</t>
  </si>
  <si>
    <t>4.9.3.05.</t>
  </si>
  <si>
    <t>Reversión de deterioro y desvalorización de inventarios por materias primas y bienes en producción</t>
  </si>
  <si>
    <t>4.9.4.</t>
  </si>
  <si>
    <t>Recuperación de previsiones</t>
  </si>
  <si>
    <t>54</t>
  </si>
  <si>
    <t>4.9.4.01.</t>
  </si>
  <si>
    <t>Recuperación de previsiones para deterioro de inversiones</t>
  </si>
  <si>
    <t>4.9.4.02.</t>
  </si>
  <si>
    <t>Recuperación de previsiones para deterioro de cuentas a cobrar</t>
  </si>
  <si>
    <t>4.9.4.03.</t>
  </si>
  <si>
    <t>Recuperación de previsiones para deterioro y pérdidas de inventarios</t>
  </si>
  <si>
    <t>4.9.5.</t>
  </si>
  <si>
    <t>Recuperación de provisiones y reservas técnicas</t>
  </si>
  <si>
    <t>55</t>
  </si>
  <si>
    <t>4.9.5.01.</t>
  </si>
  <si>
    <t>Recuperación de provisiones para litigios y demandas</t>
  </si>
  <si>
    <t>4.9.5.02.</t>
  </si>
  <si>
    <t>Recuperación de provisiones para reestructuración</t>
  </si>
  <si>
    <t>4.9.5.03.</t>
  </si>
  <si>
    <t>Recuperación de provisiones para beneficios a los empleados</t>
  </si>
  <si>
    <t>4.9.5.99.</t>
  </si>
  <si>
    <t>Recuperación de otras provisiones y reservas técnicas</t>
  </si>
  <si>
    <t>4.9.6.</t>
  </si>
  <si>
    <t>Resultados positivos de inversiones patrimoniales y participación de los intereses minoritarios</t>
  </si>
  <si>
    <t>56</t>
  </si>
  <si>
    <t>4.9.6.01.</t>
  </si>
  <si>
    <t>Resultados positivos de inversiones patrimoniales</t>
  </si>
  <si>
    <t>4.9.6.02.</t>
  </si>
  <si>
    <t>Participación de los intereses minoritarios en el resultado neto negativo</t>
  </si>
  <si>
    <t>4.9.9.</t>
  </si>
  <si>
    <t>Otros ingresos y resultados positivos</t>
  </si>
  <si>
    <t>57</t>
  </si>
  <si>
    <t>4.9.9.99.</t>
  </si>
  <si>
    <t>Ingresos y resultados positivos varios</t>
  </si>
  <si>
    <t>TOTAL DE INGRESOS</t>
  </si>
  <si>
    <t>5.</t>
  </si>
  <si>
    <t>GASTOS</t>
  </si>
  <si>
    <t>5.1.</t>
  </si>
  <si>
    <t>Gastos de funcionamiento</t>
  </si>
  <si>
    <t>5.1.1.</t>
  </si>
  <si>
    <t>Gastos en personal</t>
  </si>
  <si>
    <t>58</t>
  </si>
  <si>
    <t>5.1.1.01.</t>
  </si>
  <si>
    <t>Remuneraciones Básicas</t>
  </si>
  <si>
    <t>5.1.1.02.</t>
  </si>
  <si>
    <t>Remuneraciones eventuales</t>
  </si>
  <si>
    <t>5.1.1.03.</t>
  </si>
  <si>
    <t>Incentivos salariales</t>
  </si>
  <si>
    <t>5.1.1.04.</t>
  </si>
  <si>
    <t>Contribuciones patronales al desarrollo y la seguridad social</t>
  </si>
  <si>
    <t>5.1.1.05.</t>
  </si>
  <si>
    <t>Contribuciones patronales a fondos de pensiones y a otros fondos de capitalización</t>
  </si>
  <si>
    <t>5.1.1.06.</t>
  </si>
  <si>
    <t>Asistencia social y beneficios al personal</t>
  </si>
  <si>
    <t>5.1.1.07.</t>
  </si>
  <si>
    <t>Contribuciones estatales a la seguridad social</t>
  </si>
  <si>
    <t>5.1.1.99.</t>
  </si>
  <si>
    <t>Otros gastos en personal</t>
  </si>
  <si>
    <t>5.1.2.</t>
  </si>
  <si>
    <t>Servicios</t>
  </si>
  <si>
    <t>59</t>
  </si>
  <si>
    <t>5.1.2.01.</t>
  </si>
  <si>
    <t>5.1.2.02.</t>
  </si>
  <si>
    <t>Servicios básicos</t>
  </si>
  <si>
    <t>5.1.2.03.</t>
  </si>
  <si>
    <t>Servicios comerciales y financieros</t>
  </si>
  <si>
    <t>5.1.2.04.</t>
  </si>
  <si>
    <t>Servicios de gestión y apoyo</t>
  </si>
  <si>
    <t>5.1.2.05.</t>
  </si>
  <si>
    <t>Gastos de viaje y transporte</t>
  </si>
  <si>
    <t>5.1.2.06.</t>
  </si>
  <si>
    <t>Seguros, reaseguros y otras obligaciones</t>
  </si>
  <si>
    <t>5.1.2.07.</t>
  </si>
  <si>
    <t>Capacitación y protocolo</t>
  </si>
  <si>
    <t>5.1.2.08.</t>
  </si>
  <si>
    <t>Mantenimiento y reparaciones</t>
  </si>
  <si>
    <t>5.1.2.99.</t>
  </si>
  <si>
    <t>Otros servicios</t>
  </si>
  <si>
    <t>5.1.3.</t>
  </si>
  <si>
    <t>Materiales y suministros consumidos</t>
  </si>
  <si>
    <t>60</t>
  </si>
  <si>
    <t>5.1.3.01.</t>
  </si>
  <si>
    <t>Productos químicos y conexos</t>
  </si>
  <si>
    <t>5.1.3.02.</t>
  </si>
  <si>
    <t>Alimentos y productos agropecuarios</t>
  </si>
  <si>
    <t>5.1.3.03.</t>
  </si>
  <si>
    <t>Materiales y productos de uso en la construcción y mantenimiento</t>
  </si>
  <si>
    <t>5.1.3.04.</t>
  </si>
  <si>
    <t>Herramientas, repuestos y accesorios</t>
  </si>
  <si>
    <t>5.1.3.99.</t>
  </si>
  <si>
    <t>Útiles, materiales y suministros diversos</t>
  </si>
  <si>
    <t>5.1.4.</t>
  </si>
  <si>
    <t>Consumo de bienes distintos de inventarios</t>
  </si>
  <si>
    <t>61</t>
  </si>
  <si>
    <t>5.1.4.01.</t>
  </si>
  <si>
    <t>Consumo de bienes no concesionados</t>
  </si>
  <si>
    <t>5.1.4.02.</t>
  </si>
  <si>
    <t>Consumo de bienes concesionados</t>
  </si>
  <si>
    <t>5.1.5.</t>
  </si>
  <si>
    <t xml:space="preserve">Pérdidas por deterioro y desvalorización de bienes </t>
  </si>
  <si>
    <t>62</t>
  </si>
  <si>
    <t>5.1.5.01.</t>
  </si>
  <si>
    <t>Deterioro y desvalorización de bienes no concesionados</t>
  </si>
  <si>
    <t>5.1.5.02.</t>
  </si>
  <si>
    <t>Deterioro y desvalorización de bienes concesionados</t>
  </si>
  <si>
    <t>5.1.6.</t>
  </si>
  <si>
    <t>Deterioro y pérdidas de inventarios</t>
  </si>
  <si>
    <t>63</t>
  </si>
  <si>
    <t>5.1.6.01.</t>
  </si>
  <si>
    <t>Deterioro y pérdidas de inventarios por materiales y suministros para consumo y prestación de servicios</t>
  </si>
  <si>
    <t>5.1.6.02.</t>
  </si>
  <si>
    <t>Deterioro y pérdidas de inventarios por bienes para la venta</t>
  </si>
  <si>
    <t>5.1.6.03.</t>
  </si>
  <si>
    <t>Deterioro y pérdidas de inventarios por materias primas y bienes en producción</t>
  </si>
  <si>
    <t>5.1.7.</t>
  </si>
  <si>
    <t>Deterioro de inversiones y cuentas a cobrar</t>
  </si>
  <si>
    <t>64</t>
  </si>
  <si>
    <t>5.1.7.01.</t>
  </si>
  <si>
    <t>Deterioro de inversiones</t>
  </si>
  <si>
    <t>5.1.7.02.</t>
  </si>
  <si>
    <t>Deterioro de cuentas a cobrar</t>
  </si>
  <si>
    <t>5.1.8.</t>
  </si>
  <si>
    <t>Cargos por provisiones y reservas técnicas</t>
  </si>
  <si>
    <t>65</t>
  </si>
  <si>
    <t>5.1.8.01.</t>
  </si>
  <si>
    <t>Cargos por litigios y demandas</t>
  </si>
  <si>
    <t>5.1.8.02.</t>
  </si>
  <si>
    <t>Cargos por reestructuración</t>
  </si>
  <si>
    <t>5.1.8.03.</t>
  </si>
  <si>
    <t>Cargos por beneficios a los empleados</t>
  </si>
  <si>
    <t>5.1.8.99.</t>
  </si>
  <si>
    <t>Cargos por otras provisiones y reservas técnicas</t>
  </si>
  <si>
    <t>5.2.</t>
  </si>
  <si>
    <t>Gastos financieros</t>
  </si>
  <si>
    <t>5.2.1.</t>
  </si>
  <si>
    <t>Intereses sobre endeudamiento público</t>
  </si>
  <si>
    <t>66</t>
  </si>
  <si>
    <t>5.2.1.01.</t>
  </si>
  <si>
    <t>Intereses sobre títulos y valores de la deuda pública</t>
  </si>
  <si>
    <t>5.2.1.02.</t>
  </si>
  <si>
    <t>Intereses sobre préstamos</t>
  </si>
  <si>
    <t>5.2.1.03.</t>
  </si>
  <si>
    <t>Intereses sobre deudas asumidas</t>
  </si>
  <si>
    <t>5.2.1.04.</t>
  </si>
  <si>
    <t>Intereses sobre endeudamiento de Tesorería</t>
  </si>
  <si>
    <t>5.2.9.</t>
  </si>
  <si>
    <t>Otros gastos financieros</t>
  </si>
  <si>
    <t>67</t>
  </si>
  <si>
    <t>5.2.9.01.</t>
  </si>
  <si>
    <t>Intereses por deudas comerciales</t>
  </si>
  <si>
    <t>5.2.9.02.</t>
  </si>
  <si>
    <t>Intereses por deudas sociales y fiscales</t>
  </si>
  <si>
    <t>5.2.9.04.</t>
  </si>
  <si>
    <t>Intereses por documentos a pagar</t>
  </si>
  <si>
    <t>5.2.9.06.</t>
  </si>
  <si>
    <t>Intereses sobre deudas por avales ejecutados</t>
  </si>
  <si>
    <t>5.2.9.99.</t>
  </si>
  <si>
    <t>Otros gastos financieros varios</t>
  </si>
  <si>
    <t>5.3.</t>
  </si>
  <si>
    <t>Gastos y resultados negativos por ventas</t>
  </si>
  <si>
    <t>5.3.1.</t>
  </si>
  <si>
    <t>Costo de ventas de bienes y servicios</t>
  </si>
  <si>
    <t>68</t>
  </si>
  <si>
    <t>5.3.1.01.</t>
  </si>
  <si>
    <t>Costo de ventas de bienes</t>
  </si>
  <si>
    <t>5.3.1.02.</t>
  </si>
  <si>
    <t>Costo de ventas de servicios</t>
  </si>
  <si>
    <t>5.3.2.</t>
  </si>
  <si>
    <t>Resultados negativos por ventas de inversiones</t>
  </si>
  <si>
    <t>69</t>
  </si>
  <si>
    <t>5.3.2.02.</t>
  </si>
  <si>
    <t>Resultados negativos por ventas de inversiones patrimoniales - Método de participación</t>
  </si>
  <si>
    <t>5.3.2.99.</t>
  </si>
  <si>
    <t>Resultados negativos por ventas de otras inversiones</t>
  </si>
  <si>
    <t>5.3.3.</t>
  </si>
  <si>
    <t>Resultados negativos por ventas e intercambio de bienes</t>
  </si>
  <si>
    <t>70</t>
  </si>
  <si>
    <t>5.3.3.01.</t>
  </si>
  <si>
    <t>Resultados negativos por ventas de construcciones terminadas</t>
  </si>
  <si>
    <t>5.3.3.02.</t>
  </si>
  <si>
    <t>Resultados negativos por ventas de propiedades, planta y equipo</t>
  </si>
  <si>
    <t>5.3.3.03.</t>
  </si>
  <si>
    <t>Resultados negativos por ventas de activos biológicos</t>
  </si>
  <si>
    <t>5.3.3.04.</t>
  </si>
  <si>
    <t>Resultados negativos por ventas de bienes intangibles</t>
  </si>
  <si>
    <t>5.3.3.05.</t>
  </si>
  <si>
    <t>Resultados negativos por ventas por arrendamientos financieros</t>
  </si>
  <si>
    <t>5.3.3.06.</t>
  </si>
  <si>
    <t>Resultados negativos por intercambio de propiedades, planta y equipo</t>
  </si>
  <si>
    <t>5.3.3.07.</t>
  </si>
  <si>
    <t>Resultados negativos por intercambio de bienes intangibles</t>
  </si>
  <si>
    <t>5.4.</t>
  </si>
  <si>
    <t>5.4.1.</t>
  </si>
  <si>
    <t>71</t>
  </si>
  <si>
    <t>5.4.1.01.</t>
  </si>
  <si>
    <t>Transferencias corrientes al sector privado interno</t>
  </si>
  <si>
    <t>5.4.1.02.</t>
  </si>
  <si>
    <t>Transferencias corrientes al sector público interno</t>
  </si>
  <si>
    <t>5.4.1.03.</t>
  </si>
  <si>
    <t>Transferencias corrientes al sector externo</t>
  </si>
  <si>
    <t>5.4.2.</t>
  </si>
  <si>
    <t>72</t>
  </si>
  <si>
    <t>5.4.2.01.</t>
  </si>
  <si>
    <t>Transferencias de capital al sector privado interno</t>
  </si>
  <si>
    <t>5.4.2.02.</t>
  </si>
  <si>
    <t>Transferencias de capital al sector público interno</t>
  </si>
  <si>
    <t>5.4.2.03.</t>
  </si>
  <si>
    <t>Transferencias de capital al sector externo</t>
  </si>
  <si>
    <t>5.9.</t>
  </si>
  <si>
    <t>Otros gastos</t>
  </si>
  <si>
    <t>5.9.1.</t>
  </si>
  <si>
    <t>Resultados negativos por tenencia y por exposición a la inflación</t>
  </si>
  <si>
    <t>73</t>
  </si>
  <si>
    <t>5.9.1.01.</t>
  </si>
  <si>
    <t>Diferencias de cambio negativas por activos</t>
  </si>
  <si>
    <t>5.9.1.02.</t>
  </si>
  <si>
    <t>Diferencias de cambio negativas por pasivos</t>
  </si>
  <si>
    <t>5.9.1.03.</t>
  </si>
  <si>
    <t>Resultados negativos por tenencia de activos no derivados</t>
  </si>
  <si>
    <t>5.9.1.04.</t>
  </si>
  <si>
    <t>Resultados negativos por tenencia de pasivos no derivados</t>
  </si>
  <si>
    <t>5.9.1.05.</t>
  </si>
  <si>
    <t>Resultados negativos por tenencia de instrumentos financieros derivados</t>
  </si>
  <si>
    <t>5.9.1.06.</t>
  </si>
  <si>
    <t>Resultado negativo por exposición a la inflación</t>
  </si>
  <si>
    <t>5.9.2.</t>
  </si>
  <si>
    <t>Resultados negativos de inversiones patrimoniales y participación de los intereses minoritarios</t>
  </si>
  <si>
    <t>74</t>
  </si>
  <si>
    <t>5.9.2.01.</t>
  </si>
  <si>
    <t>Resultados negativos de inversiones patrimoniales</t>
  </si>
  <si>
    <t>5.9.2.02.</t>
  </si>
  <si>
    <t>Participación de los intereses minoritarios en el resultado neto positivo</t>
  </si>
  <si>
    <t>5.9.9.</t>
  </si>
  <si>
    <t>Otros gastos y resultados negativos</t>
  </si>
  <si>
    <t>75</t>
  </si>
  <si>
    <t>5.9.9.02.</t>
  </si>
  <si>
    <t>Impuestos, multas y recargos moratorios</t>
  </si>
  <si>
    <t>5.9.9.03.</t>
  </si>
  <si>
    <t>Devoluciones de impuestos</t>
  </si>
  <si>
    <t>5.9.9.99.</t>
  </si>
  <si>
    <t>Gastos y resultados negativos varios</t>
  </si>
  <si>
    <t>TOTAL DE GASTOS</t>
  </si>
  <si>
    <t>AHORRO y/o DESAHORRO DEL PERIODO</t>
  </si>
  <si>
    <t>Incrementos</t>
  </si>
  <si>
    <t>Estado de Situación y Evolución de Bienes</t>
  </si>
  <si>
    <t>Descripción(*)</t>
  </si>
  <si>
    <t xml:space="preserve">Saldos al Inicio  </t>
  </si>
  <si>
    <t>Movimientos en el ejercicio</t>
  </si>
  <si>
    <t>Depreciaciones / Agotamiento / Amortizaciones</t>
  </si>
  <si>
    <t>Valores de Origen</t>
  </si>
  <si>
    <t>Mejoras
Inversiones</t>
  </si>
  <si>
    <t>Revaluaciones</t>
  </si>
  <si>
    <t>Deterioros</t>
  </si>
  <si>
    <t>Altas</t>
  </si>
  <si>
    <t>Bajas</t>
  </si>
  <si>
    <t>Otros Movimientos</t>
  </si>
  <si>
    <t>Acumuladas al inicio</t>
  </si>
  <si>
    <t>Del ejercicio</t>
  </si>
  <si>
    <t>Acumuladas al cierre</t>
  </si>
  <si>
    <t>BIENES NO CONCESIONADOS</t>
  </si>
  <si>
    <t xml:space="preserve">Propiedades, planta y equipos explotados </t>
  </si>
  <si>
    <t xml:space="preserve"> Tierras y terrenos</t>
  </si>
  <si>
    <t xml:space="preserve"> Edificios</t>
  </si>
  <si>
    <t xml:space="preserve"> Maquinaria y equipos para la  producción</t>
  </si>
  <si>
    <t xml:space="preserve"> Equipos de transporte, tracción y elevación</t>
  </si>
  <si>
    <t xml:space="preserve"> Equipos de comunicación</t>
  </si>
  <si>
    <t xml:space="preserve"> Equipos y mobiliario de oficina</t>
  </si>
  <si>
    <t xml:space="preserve"> Equipos para computación</t>
  </si>
  <si>
    <t xml:space="preserve"> Equipos sanitario, de laboratorio e investigación</t>
  </si>
  <si>
    <t xml:space="preserve"> Equipos y mobiliario educacional, deportivo y recreativo</t>
  </si>
  <si>
    <t xml:space="preserve"> Equipos de seguridad, orden, vigilancia y control público</t>
  </si>
  <si>
    <t>Semovientes</t>
  </si>
  <si>
    <t xml:space="preserve"> Maquinarias, equipos y mobiliarios diversos</t>
  </si>
  <si>
    <t>Activos biológicos</t>
  </si>
  <si>
    <t xml:space="preserve"> Plantas y árboles</t>
  </si>
  <si>
    <t xml:space="preserve"> Semovientes</t>
  </si>
  <si>
    <t xml:space="preserve"> Obras marítimas y fluviales</t>
  </si>
  <si>
    <t xml:space="preserve"> Centrales y redes de comunicación y energía</t>
  </si>
  <si>
    <t xml:space="preserve"> Otros bienes de infraestructura y de beneficio y uso público en servicio</t>
  </si>
  <si>
    <t xml:space="preserve"> Inmuebles históricos y culturales</t>
  </si>
  <si>
    <t xml:space="preserve"> Piezas y obras históricas y de colección</t>
  </si>
  <si>
    <t xml:space="preserve"> Otros bienes históricos y culturales</t>
  </si>
  <si>
    <t xml:space="preserve"> Recursos naturales no renovables</t>
  </si>
  <si>
    <t xml:space="preserve"> Recursos naturales renovables</t>
  </si>
  <si>
    <t>Bienes intangibles</t>
  </si>
  <si>
    <t>Patentes y marcas registradas</t>
  </si>
  <si>
    <t>Derechos de autor</t>
  </si>
  <si>
    <t>Software y programas</t>
  </si>
  <si>
    <t>Otros bienes intangibles</t>
  </si>
  <si>
    <t>Propiedades, planta y equipo</t>
  </si>
  <si>
    <t>Bienes de infraestructura y de beneficio y uso público</t>
  </si>
  <si>
    <t>Bienes culturales</t>
  </si>
  <si>
    <t>SUBTOTALES BIENES NO CONCESIONADOS</t>
  </si>
  <si>
    <t>BIENES CONCESIONADOS</t>
  </si>
  <si>
    <t>Propiedades, planta y equipos</t>
  </si>
  <si>
    <t>Recursos naturales</t>
  </si>
  <si>
    <t>SUBTOTALES BIENES CONCESIONADOS</t>
  </si>
  <si>
    <t>28 de Febrero</t>
  </si>
  <si>
    <t>30 de Abril</t>
  </si>
  <si>
    <t>30 de Junio</t>
  </si>
  <si>
    <t>31 de Agosto</t>
  </si>
  <si>
    <t>31 de Octubre</t>
  </si>
  <si>
    <t>31 de Diciembre</t>
  </si>
  <si>
    <t>31 de Marzo</t>
  </si>
  <si>
    <t>30 de Setiembre</t>
  </si>
  <si>
    <t>ESTADO DE INFORMACIÓN FINANCIERA POR SEGMENTOS</t>
  </si>
  <si>
    <t>- Al 31 de Diciembre de X -</t>
  </si>
  <si>
    <t>Segmentos (*)</t>
  </si>
  <si>
    <t>Servicios Públicos Generales</t>
  </si>
  <si>
    <t>Defensa</t>
  </si>
  <si>
    <t>Órden Público y Seguridad</t>
  </si>
  <si>
    <t>Asuntos Económicos</t>
  </si>
  <si>
    <t>Protección Medio Ambiente</t>
  </si>
  <si>
    <t>Vivenda y Servicios Comunitarios</t>
  </si>
  <si>
    <t>Salud</t>
  </si>
  <si>
    <t>Actividades Recreativas/ Culturales/ Religiosas</t>
  </si>
  <si>
    <t xml:space="preserve">Educación </t>
  </si>
  <si>
    <t>Protección Social</t>
  </si>
  <si>
    <t>Servicios Financieros</t>
  </si>
  <si>
    <t>Conceptos no asignados a los segmentos</t>
  </si>
  <si>
    <t>ELIMINACIONES</t>
  </si>
  <si>
    <t>CONSOLIDACIÓN</t>
  </si>
  <si>
    <t xml:space="preserve">INGRESO DEL SEGMENTO </t>
  </si>
  <si>
    <t>Ingresos de la actividad operativa del segmento</t>
  </si>
  <si>
    <t>Transferencias intersegmentos</t>
  </si>
  <si>
    <t>Otros ingresos asignados al segmento</t>
  </si>
  <si>
    <t>GASTO POR SEGMENTO</t>
  </si>
  <si>
    <t xml:space="preserve">Gastos de la actividad operativa del segmento </t>
  </si>
  <si>
    <t>(…..)</t>
  </si>
  <si>
    <t>Gastos centralizados no asignados</t>
  </si>
  <si>
    <t>Gastos por intereses</t>
  </si>
  <si>
    <t>Participación en el resultado positivo neto de EP</t>
  </si>
  <si>
    <t>Segmentos (*) : Clasificador Funcional Costarricense</t>
  </si>
  <si>
    <t>Otra Información Financiera sobre Segmentos</t>
  </si>
  <si>
    <t>Activos por segmento</t>
  </si>
  <si>
    <t>Inversión en asociadas (método de la participación)</t>
  </si>
  <si>
    <t>Activos centralizados no asignados</t>
  </si>
  <si>
    <t>Total ActivosConsolidados</t>
  </si>
  <si>
    <t>Pasivos por segmento</t>
  </si>
  <si>
    <t>Pasivos corporativos no asignados</t>
  </si>
  <si>
    <t>Total Pasivos Consolidados</t>
  </si>
  <si>
    <t>PODER EJECUTIVO ( MINISTERIOS DE LA REPUBLICA )</t>
  </si>
  <si>
    <t>Presidencia de la República</t>
  </si>
  <si>
    <t>Ministerio de la Presidencia (MP)</t>
  </si>
  <si>
    <t>Ministerio de Gobernación y Policía</t>
  </si>
  <si>
    <t>Ministerio de Relaciones Exteriores y Culto (RE)</t>
  </si>
  <si>
    <t>Ministerio de Seguridad Pública (MSP)</t>
  </si>
  <si>
    <t xml:space="preserve">Ministerio de Hacienda (MHD)  </t>
  </si>
  <si>
    <t xml:space="preserve">Ministerio de Agricultura y Ganadería (MAG)  </t>
  </si>
  <si>
    <t>Ministerio de Economía, Industria y Comercio (MEIC)</t>
  </si>
  <si>
    <t xml:space="preserve">Ministerio de Obras Públicas y Transportes (MOPT) </t>
  </si>
  <si>
    <t xml:space="preserve">Ministerio de Educación Pública (MEP) </t>
  </si>
  <si>
    <t>Ministerio de Salud</t>
  </si>
  <si>
    <t>Ministerio de Trabajo y Seguridad Social (MTSS)</t>
  </si>
  <si>
    <t>Ministerio de Cultura, Juventud y Deportes (MCJD)</t>
  </si>
  <si>
    <t xml:space="preserve">Ministerio de Justicia y Gracia </t>
  </si>
  <si>
    <t>Ministerio de la Vivienda y Asentamientos Humanos (MIVAH)</t>
  </si>
  <si>
    <t>Ministerio de Comercio Exterior (COMEX)</t>
  </si>
  <si>
    <t>Ministerio de Planificación Nacional y Política Económica   (MIDEPLAN)</t>
  </si>
  <si>
    <t>Ministerio de Ciencia y Tecnología (MICIT)</t>
  </si>
  <si>
    <t xml:space="preserve">Ministerio de Ambiente, Energía  y Telecomunicaciones (MINAET) </t>
  </si>
  <si>
    <t>Servicio de la Deuda Pública</t>
  </si>
  <si>
    <t>Regímenes de Pensiones con Cargo al Presupuesto de la  República</t>
  </si>
  <si>
    <t>Obras Específicas</t>
  </si>
  <si>
    <t xml:space="preserve">OTROS PODERES DE LA REPUBLICA </t>
  </si>
  <si>
    <t>Asamblea Legislativa</t>
  </si>
  <si>
    <t>Contraloría General de la República (CGR)</t>
  </si>
  <si>
    <t>Defensoría de los Habitantes de la República</t>
  </si>
  <si>
    <t xml:space="preserve">Poder Judicial </t>
  </si>
  <si>
    <t>Tribunal Supremo de Elecciones (TSE)</t>
  </si>
  <si>
    <t>ÓRGANOS DESCONCENTRADOS</t>
  </si>
  <si>
    <t>Casa de Cultura de Puntarenas</t>
  </si>
  <si>
    <t xml:space="preserve">Centro Costarricense de Producción Cinematográfica </t>
  </si>
  <si>
    <t>Centro Cultural e Histórico José Figueres Ferrer</t>
  </si>
  <si>
    <t>Centro Nacional de la Música</t>
  </si>
  <si>
    <t>Comisión de Energía Atómica de Costa Rica (CEA)</t>
  </si>
  <si>
    <t>Comisión Nacional de Conmemoraciones Históricas (CNCH)</t>
  </si>
  <si>
    <t xml:space="preserve">Comisión Nacional para la Defensa del Idioma </t>
  </si>
  <si>
    <t>Comisión Nacional para la Gestión de la Biodiversidad  (CONAGEBIO)</t>
  </si>
  <si>
    <t>Comisión Nacional de Prevención de Riesgos y Atención de Emergencias  (CNE)</t>
  </si>
  <si>
    <t>Comisión Nacional de Vacunación y Epidemiología</t>
  </si>
  <si>
    <t>Comisión de Ordenamiento y Manejo de la Cuenca Alta del  Río Reventazón  (CONCURE)</t>
  </si>
  <si>
    <t>Consejo Nacional de Concesiones (CNC)</t>
  </si>
  <si>
    <t>Consejo Nacional de la Persona Adulta Mayor (CONAPAM)</t>
  </si>
  <si>
    <t>Consejo Nacional de la Política Pública de la Persona Joven (CPJ)</t>
  </si>
  <si>
    <t>Consejo Nacional de Vialidad (CONAVI)</t>
  </si>
  <si>
    <t>Consejo de Salud Ocupacional (CSO)</t>
  </si>
  <si>
    <t>Consejo de Seguridad Vial (COSEVI)</t>
  </si>
  <si>
    <t>Consejo Superior de Educación (CSE)</t>
  </si>
  <si>
    <t>Consejo Técnico de Asistencia Médico Social (CTAMS)</t>
  </si>
  <si>
    <t xml:space="preserve">Consejo Técnico de Aviación Civil (CTAC) </t>
  </si>
  <si>
    <t>Consejo de Transporte Público (CTP)</t>
  </si>
  <si>
    <t>Dirección Ejecutora de Proyectos de  Mideplan (DEP)</t>
  </si>
  <si>
    <t>Dirección de Geología y Minas</t>
  </si>
  <si>
    <t>Dirección Nacional Centros Educacion y Nutrición  Centros Infantiles Atención Integral ( CEN CINAI )</t>
  </si>
  <si>
    <t>Dirección Nacional de Notariado</t>
  </si>
  <si>
    <t>Fideicomiso Proyecto de Crédito y Desarrollo Agrícola Pequeños Productores de la Zona Norte (PPZN)</t>
  </si>
  <si>
    <t>Fondo de Desarrollo Social y Asignaciones Familiares (FODESAF)</t>
  </si>
  <si>
    <t>Fondo Especial del Servicio Nacional de Guardacostas</t>
  </si>
  <si>
    <t xml:space="preserve">Fondo Nacional de Becas  (FONABE) </t>
  </si>
  <si>
    <t>Fondo Nacional de Financiamiento Forestal (FONAFIFO)</t>
  </si>
  <si>
    <t xml:space="preserve">Fondo de Preinversión de Mideplan  </t>
  </si>
  <si>
    <t>Fondo Nacional de Becas  de Solidaridad Social</t>
  </si>
  <si>
    <t>Fundación Nacional de Clubes 4 - S (FUNAC)</t>
  </si>
  <si>
    <t>Instituto sobre Alcoholismo y Farmacodependencia  (IAFA)</t>
  </si>
  <si>
    <t>Instituto Costarricense sobre Drogas  (ICD)</t>
  </si>
  <si>
    <t>Instituto Costarricense de Investigación y Enseñanza en Nutrición y Salud  (INCIENSA)</t>
  </si>
  <si>
    <t>Instituto Meteorológico Nacional (IMN)</t>
  </si>
  <si>
    <t>Instituto Nacional de Innovación y Transferencia en Tecnología agropecuaria (INTA)</t>
  </si>
  <si>
    <t>Junta Administrativa del Archivo Nacional (JAAN)</t>
  </si>
  <si>
    <t>Junta Administrativa  de la Dirección General de Migración y Extranjería</t>
  </si>
  <si>
    <t>Junta Administrativa de la Imprenta Nacional (JAIN)</t>
  </si>
  <si>
    <t>Junta Directiva  del Parque Recreativo  Nacional Playas de Manuel Antonio</t>
  </si>
  <si>
    <t xml:space="preserve">Junta Administrativa del Registro Nacional  </t>
  </si>
  <si>
    <t>Laboratorio Costarricense de Metrología (LACOMET)</t>
  </si>
  <si>
    <t>Museo de Arte Costarricense</t>
  </si>
  <si>
    <t>Museo de Arte y Diseño Contemporáneo (MADC)</t>
  </si>
  <si>
    <t>Museo Histórico Cultural Juan Santamaría</t>
  </si>
  <si>
    <t>Museo Nacional de Costa Rica (MNCR)</t>
  </si>
  <si>
    <t>Museo Dr. Rafael Ángel Calderón Guardia</t>
  </si>
  <si>
    <t>Oficina de Cooperación Internacional de la Salud (OCIS)</t>
  </si>
  <si>
    <t xml:space="preserve">Patronato de Construcciones, Instalaciones y Adquisiciones de Bienes  </t>
  </si>
  <si>
    <t>Patronato Nacional de Ciegos  (PANACI)</t>
  </si>
  <si>
    <t>Patronato Nacional de Rehabilitación  (PANARE)</t>
  </si>
  <si>
    <t>Parque Marino del Pacífico</t>
  </si>
  <si>
    <t>Servicio Fitosanitario del Estado</t>
  </si>
  <si>
    <t>Servicio Nacional de Salud Animal (SENASA)</t>
  </si>
  <si>
    <t xml:space="preserve"> Sistema Nacional de Áreas de Conservación (SINAC) </t>
  </si>
  <si>
    <t>Teatro Nacional (TNCR)</t>
  </si>
  <si>
    <t>Teatro Popular Mélico Salazar  (TPMS)</t>
  </si>
  <si>
    <t>Tribunal Registral Administrativo  (TRA)</t>
  </si>
  <si>
    <t>Unidad Coordinadora del Programa de Mejoramiento de la  Calidad de la Educación General Básica (PROMECE)</t>
  </si>
  <si>
    <t>Unidad de Coordinación del Proyecto Limón Ciudad Puerto</t>
  </si>
  <si>
    <t xml:space="preserve">Unidad Ejecutora Programa Regularización del Catastro y Registro  </t>
  </si>
  <si>
    <t>INSTITUCIONES DESCENTRALIZADAS NO EMPRESARIALES</t>
  </si>
  <si>
    <t>Autoridad Reguladora de Servicios Públicos (ARESEP)</t>
  </si>
  <si>
    <t xml:space="preserve">Benemérito Cuerpo de Bomberos de Costa Rica </t>
  </si>
  <si>
    <t>Caja Costarricense de Seguro Social (CCSS)</t>
  </si>
  <si>
    <t xml:space="preserve">Colegio Universitario de Cartago (CUC) </t>
  </si>
  <si>
    <t xml:space="preserve">Colegio Universitario de Limón (CUNLIMON) </t>
  </si>
  <si>
    <t>Comisión Nacional de Asuntos Indígenas (CONAI)</t>
  </si>
  <si>
    <t xml:space="preserve">Consejo Nacional de Rectores (CONARE) </t>
  </si>
  <si>
    <t xml:space="preserve">Consejo Nacional de Rehabilitación y Educación Especial  (CNREE) </t>
  </si>
  <si>
    <t>Fondo de Desarrollo de la Provincia de Limón  (FODELI)</t>
  </si>
  <si>
    <t>Instituto Costarricense del Deporte y la Recreación (ICODER)</t>
  </si>
  <si>
    <t xml:space="preserve">Instituto Costarricense de Pesca y Acuicultura  (INCOPESCA)  </t>
  </si>
  <si>
    <t xml:space="preserve">Instituto Costarricense de Turismo (ICT) </t>
  </si>
  <si>
    <t>Instituto de Fomento y Asesoría Municipal (IFAM)</t>
  </si>
  <si>
    <t xml:space="preserve">Instituto Mixto de Ayuda Social (IMAS) </t>
  </si>
  <si>
    <t>Instituto Nacional de Aprendizaje (INA)</t>
  </si>
  <si>
    <t>Instituto Nacional de Estadística y Censos (INEC)</t>
  </si>
  <si>
    <t>Instituto Nacional de las Mujeres (INAMU)</t>
  </si>
  <si>
    <t>Instituto Tecnológico de Costa Rica (ITCR)</t>
  </si>
  <si>
    <t xml:space="preserve">Juntas Administrativas de colegios  y otras instituciones educativas </t>
  </si>
  <si>
    <t>Junta Administrativa Colegio San Luis Gonzaga  (JACSLG)</t>
  </si>
  <si>
    <t xml:space="preserve">Junta  de Desarrollo Regional de la Zona Sur de la Provincia de Puntarenas (JUDESUR) </t>
  </si>
  <si>
    <t>Juntas de Educacion</t>
  </si>
  <si>
    <t xml:space="preserve">Oficina Nacional  de Semillas (ONS) </t>
  </si>
  <si>
    <t xml:space="preserve">Patronato Nacional de la Infancia (PANI) </t>
  </si>
  <si>
    <t>Programa Integral de Mercadeo Agropecuario (PIMA)</t>
  </si>
  <si>
    <t>Servicio Nacional de Aguas Subterráneas, Riego y Avenamiento  (SENARA)</t>
  </si>
  <si>
    <t xml:space="preserve">Superintendencia de Telecomunicaciones (SUTEL) </t>
  </si>
  <si>
    <t xml:space="preserve">Universidad de Costa Rica  (UCR) </t>
  </si>
  <si>
    <t>Universidad Estatal a Distancia  (UNED)</t>
  </si>
  <si>
    <t>Universidad Nacional  (UNA)</t>
  </si>
  <si>
    <t xml:space="preserve">Universidad Técnica Nacional </t>
  </si>
  <si>
    <t>GOBIERNOS LOCALES</t>
  </si>
  <si>
    <t xml:space="preserve">Municipalidad de San José </t>
  </si>
  <si>
    <t>Municipalidad de Escazú</t>
  </si>
  <si>
    <t>Municipalidad de Desamparados</t>
  </si>
  <si>
    <t>Municipalidad de Puriscal</t>
  </si>
  <si>
    <t>Municipalidad de Tarrazú</t>
  </si>
  <si>
    <t>Municipalidad de Aserrí</t>
  </si>
  <si>
    <t>Municipalidad de Mora</t>
  </si>
  <si>
    <t>Municipalidad de Goicoechea</t>
  </si>
  <si>
    <t>Municipalidad de Santa Ana</t>
  </si>
  <si>
    <t>Municipalidad de Alajuelita</t>
  </si>
  <si>
    <t>Municipalidad de Vásquez de Coronado</t>
  </si>
  <si>
    <t>Municipalidad de Acosta</t>
  </si>
  <si>
    <t>Municipalidad de Tibás</t>
  </si>
  <si>
    <t>Municipalidad de Moravia</t>
  </si>
  <si>
    <t>Municipalidad de Montes de Oca</t>
  </si>
  <si>
    <t>Municipalidad de Turrubares</t>
  </si>
  <si>
    <t>Municipalidad de Dota</t>
  </si>
  <si>
    <t>Municipalidad de Curridabat</t>
  </si>
  <si>
    <t>Municipalidad de Pérez Zeledón</t>
  </si>
  <si>
    <t>Municipalidad de León Cortés</t>
  </si>
  <si>
    <t>Municipalidad de Alajuela</t>
  </si>
  <si>
    <t>Municipalidad de San Ramón</t>
  </si>
  <si>
    <t>Municipalidad de Grecia</t>
  </si>
  <si>
    <t>Municipalidad de San Mateo</t>
  </si>
  <si>
    <t>Municipalidad de Atenas</t>
  </si>
  <si>
    <t>Municipalidad de Naranjo</t>
  </si>
  <si>
    <t>Municipalidad de Palmares</t>
  </si>
  <si>
    <t>Municipalidad de Poás</t>
  </si>
  <si>
    <t>Municipalidad de Orotina</t>
  </si>
  <si>
    <t>Municipalidad de San Carlos</t>
  </si>
  <si>
    <t>Municipalidad de Alfaro Ruíz</t>
  </si>
  <si>
    <t>Municipalidad de Valverde Vega</t>
  </si>
  <si>
    <t>Municipalidad de Upala</t>
  </si>
  <si>
    <t>Municipalidad de Los Chiles</t>
  </si>
  <si>
    <t>Municipalidad de Guatuso</t>
  </si>
  <si>
    <t>Concejo Municipal de Distrito de Peñas Blancas de San Ramón</t>
  </si>
  <si>
    <t>Municipalidad de Cartago</t>
  </si>
  <si>
    <t>Municipalidad de Paraíso</t>
  </si>
  <si>
    <t>Municipalidad de La Unión</t>
  </si>
  <si>
    <t>Municipalidad de Jiménez</t>
  </si>
  <si>
    <t>Municipalidad de Turrialba</t>
  </si>
  <si>
    <t>Municipalidad de Alvarado</t>
  </si>
  <si>
    <t>Municipalidad de Oreamuno</t>
  </si>
  <si>
    <t>Municipalidad de El Guarco</t>
  </si>
  <si>
    <t>Concejo Municipal de Distrito de Cervantes de Alvarado</t>
  </si>
  <si>
    <t xml:space="preserve">Concejo Municipal de Distrito de Tucurrique de Jiménez </t>
  </si>
  <si>
    <t>Municipalidades de Heredia</t>
  </si>
  <si>
    <t>Municipalidades de Barva</t>
  </si>
  <si>
    <t>Municipalidad de Santo Domingo</t>
  </si>
  <si>
    <t>Municipalidad de Santa Barbara</t>
  </si>
  <si>
    <t>Municipalidad de San Rafael</t>
  </si>
  <si>
    <t>Municipalidad de San Isidro</t>
  </si>
  <si>
    <t>Municipalidad de Belén</t>
  </si>
  <si>
    <t>Municipalidad de Flores</t>
  </si>
  <si>
    <t>Municipalidad de San Pablo</t>
  </si>
  <si>
    <t>Municipalidad de Sarapiquí</t>
  </si>
  <si>
    <t>Municipalidad de Liberia</t>
  </si>
  <si>
    <t>Municipalidad de Nicoya</t>
  </si>
  <si>
    <t>Municipalidad de Santa Cruz</t>
  </si>
  <si>
    <t>Municipalidad de Bagases</t>
  </si>
  <si>
    <t>Municipalidad de Carrillo</t>
  </si>
  <si>
    <t>Municipalidad de Cañas</t>
  </si>
  <si>
    <t>Municipalidad de Abangares</t>
  </si>
  <si>
    <t>Municipalidad de Tilarán</t>
  </si>
  <si>
    <t>Municipalidad de Nandayure</t>
  </si>
  <si>
    <t>Municipalidad de La Cruz</t>
  </si>
  <si>
    <t>Municipalidad de Hojancha</t>
  </si>
  <si>
    <t>Concejo Municipal de Distrito de Colorado de Abangares</t>
  </si>
  <si>
    <t>Municipalidad de Puntarenas</t>
  </si>
  <si>
    <t>Municipalidad de Esparza</t>
  </si>
  <si>
    <t>Municipalidad de Buenos Aires</t>
  </si>
  <si>
    <t>Municipalidad de Montes de Oro</t>
  </si>
  <si>
    <t>Municipalidad de Osa</t>
  </si>
  <si>
    <t>Municipalidad de Aguirre</t>
  </si>
  <si>
    <t>Municipalidad de Golfito</t>
  </si>
  <si>
    <t>Municipalidad de Coto Brus</t>
  </si>
  <si>
    <t>Municipalidad de Parrita</t>
  </si>
  <si>
    <t>Municipalidad de Corredores</t>
  </si>
  <si>
    <t>Municipalidad de Garabito</t>
  </si>
  <si>
    <t>Concejo Municipal de Distrito de Cóbano Puntarenas</t>
  </si>
  <si>
    <t>Concejo Municipal de Distrito de Monteverde de Puntarenas</t>
  </si>
  <si>
    <t>Concejo Municipal de Distrito de Lepanto de Puntarenas</t>
  </si>
  <si>
    <t>Concejo Municipal de Distrito de Paquera de Puntarenas</t>
  </si>
  <si>
    <t>Municipalidades de Limón</t>
  </si>
  <si>
    <t>Municipalidad de Pococí</t>
  </si>
  <si>
    <t>Municipalidad de Siquirres</t>
  </si>
  <si>
    <t>Municipalidad de Talamanca</t>
  </si>
  <si>
    <t>Municipalidad de Matina</t>
  </si>
  <si>
    <t>Municipalidad de Guácimo</t>
  </si>
  <si>
    <t>Comités Cantonales de Deportes y Recreación</t>
  </si>
  <si>
    <t>Convenio Cooperativo Intermunicipal</t>
  </si>
  <si>
    <t>Federación de Gobiernos Locales Costarricenses Fronterizos con Nicaragua</t>
  </si>
  <si>
    <t>Federación de Municipalidades de Cantones Productores de Banano (CAPROBA)</t>
  </si>
  <si>
    <t>Federación de Municipalidades de  la Provincia de Cartago   (FEMUCARTAGO)</t>
  </si>
  <si>
    <t>Federación de Municipalidades y Consejos Municipales de Distrito del Pacífico (FEMUPAC)</t>
  </si>
  <si>
    <t>Federación Metropolitana  de Municipalidades de San José   (FEMETRON)</t>
  </si>
  <si>
    <t xml:space="preserve">Federación de Consejos Municipales de Distrito </t>
  </si>
  <si>
    <t>Federación de Municipalidades de Heredia.</t>
  </si>
  <si>
    <t>Federación de Municipalidades de Guanacaste</t>
  </si>
  <si>
    <t xml:space="preserve">Federación Occidental de Municipalidades de Alajuela (FEDOMA) </t>
  </si>
  <si>
    <t>Federación de Municipalidades de los Santos (FEMUSAN)</t>
  </si>
  <si>
    <t>Federación de Municipalidades de la Región Sur de la Provincia de  Puntarenas  (FEDEMSUR)</t>
  </si>
  <si>
    <t>Junta Administrativa Cementerios de Goicoechea</t>
  </si>
  <si>
    <t xml:space="preserve">Junta Administradora del Cementerio General y Las Rosas de Alajuela </t>
  </si>
  <si>
    <t xml:space="preserve">Junta Administrativa de Cementerios de Limón </t>
  </si>
  <si>
    <t>Junta de Protección Social de Cartago</t>
  </si>
  <si>
    <t>Liga de Municipalidades de Alajuela Occidental</t>
  </si>
  <si>
    <t>Unión Nacional de Gobiernos Locales</t>
  </si>
  <si>
    <t>EMPRESAS PÚBLICAS NO FINANCIERAS NACIONALES</t>
  </si>
  <si>
    <t xml:space="preserve">Compañía Nacional de Fuerza y Luz S.A. (CNFL) </t>
  </si>
  <si>
    <t xml:space="preserve">Consejo Nacional de Producción (CNP)  </t>
  </si>
  <si>
    <t xml:space="preserve">Correos de Costa Rica S.A. (CORREOS) </t>
  </si>
  <si>
    <t>Hospital del Trauma S.A.</t>
  </si>
  <si>
    <t>Instituto Costarricense de Acueductos y Alcantarillados (ICAA)</t>
  </si>
  <si>
    <t>Instituto Costarricense de Electricidad (ICE)</t>
  </si>
  <si>
    <t>Instituto Costarricense de Ferrocarriles (INCOFER)</t>
  </si>
  <si>
    <t xml:space="preserve">Instituto Costarricense de Puertos del Pacífico (INCOP) </t>
  </si>
  <si>
    <t xml:space="preserve">Junta de Administración Portuaria y de Desarrollo de la Vertiente Atlántica  (JAPDEVA) </t>
  </si>
  <si>
    <t xml:space="preserve">Junta de Protección Social (JPS) </t>
  </si>
  <si>
    <t>Radiográfica Costarricense S.A. (RACSA)</t>
  </si>
  <si>
    <t>Refinadora Costarricense de Petróleo S.A. (RECOPE S.A)</t>
  </si>
  <si>
    <t>Sistema Nacional de Radio y Televisión Cultural  S.A (SINART  S.A)</t>
  </si>
  <si>
    <t>EMPRESAS PÚBLICAS NO FINANCIERAS MUNICIPALES</t>
  </si>
  <si>
    <t xml:space="preserve">Empresa de Servicios Públicos de Heredia S.A. (ESPH) </t>
  </si>
  <si>
    <t>Empresa Hidroeléctrica los Negros S.A. (EHLN S.A.)</t>
  </si>
  <si>
    <t xml:space="preserve">Junta Administrativa del Servicio Eléctrico de Cartago (JASEC) </t>
  </si>
  <si>
    <t>INSTITUCIONES PÚBLICAS FINANCIERAS</t>
  </si>
  <si>
    <t>Banco Crédito Agrícola de Cartago (BCAC)</t>
  </si>
  <si>
    <t>Banco de Costa Rica (BCR)</t>
  </si>
  <si>
    <t>Banco Internacional de Costa Rica  S.A (BICSA)</t>
  </si>
  <si>
    <t>Banco Nacional de Costa Rica (BNCR)</t>
  </si>
  <si>
    <t xml:space="preserve">Almacén Fiscal  Agrícola de Cartago S.A. </t>
  </si>
  <si>
    <t xml:space="preserve">Bancrédito Agencia de Seguros S.A. </t>
  </si>
  <si>
    <t>Banco Crédito Agrícola de Cartago-Puesto de Bolsa S.A.</t>
  </si>
  <si>
    <t>Banco Crédito Agrícola de Cartago-Sociedad Administradora Fondos Inversión S.A.</t>
  </si>
  <si>
    <t>BCR – Pensión Operadora de Planes de  Pensiones Complementarias S.A.</t>
  </si>
  <si>
    <t>BCR-Sociedad Administradora de Fondos de Inversión S.A.</t>
  </si>
  <si>
    <t>BCR Valores S.A.</t>
  </si>
  <si>
    <t>BN -Sociedad Administradora de Fondos de Inversión S.A.</t>
  </si>
  <si>
    <t>BN -Valores Puesto de Bolsa S.A.</t>
  </si>
  <si>
    <t>BN -Vital Operadora de Planes de Pensiones Complementarias S.A.</t>
  </si>
  <si>
    <t>BN - Procesadora de Medios de Pago S.A.</t>
  </si>
  <si>
    <t>BCR Corredora de Seguros, S.A</t>
  </si>
  <si>
    <t>Comisión Nacional de Préstamos para la Educación (CONAPE)</t>
  </si>
  <si>
    <t xml:space="preserve">Depósito Agrícola de Cartago S.A. </t>
  </si>
  <si>
    <t>Instituto Nacional de Fomento Cooperativo (INFOCOOP)</t>
  </si>
  <si>
    <t>Instituto Nacional de Seguros (INS)</t>
  </si>
  <si>
    <t>INS-Pensiones Operadora de Pensiones Complementarias S.A</t>
  </si>
  <si>
    <t>INS Valores Puesto de Bolsa S.A.</t>
  </si>
  <si>
    <t>Instituto Nacional de Vivienda y Urbanismo (INVU)</t>
  </si>
  <si>
    <t xml:space="preserve">INS Inversiones Sociedad Administradora de Fondos de Inversión S.A. (SAFI) </t>
  </si>
  <si>
    <t>INS Internacional S.A.</t>
  </si>
  <si>
    <t>INS Intermediario de Seguros S.A.</t>
  </si>
  <si>
    <t>INSurance Servicios S.A.</t>
  </si>
  <si>
    <t>INS – VIDA S.A.</t>
  </si>
  <si>
    <t xml:space="preserve">Operadora de Pensiones Complementarias y de Capitalización Laboral de la  C.C.S.S. S.A </t>
  </si>
  <si>
    <t xml:space="preserve">Operadora de Planes Pensiones Complementarias Banco  Popular Desarrollo Comunal S.A </t>
  </si>
  <si>
    <t>Popular Sociedad Agencia de Seguros S.A</t>
  </si>
  <si>
    <t>Popular Sociedad de Fondos de Inversión S.A</t>
  </si>
  <si>
    <t>Popular Valores Puesto de Bolsa S.A</t>
  </si>
  <si>
    <t>Banco Central de Costa Rica (BCCR)</t>
  </si>
  <si>
    <t>Consejo Nacional de Supervisión del Sistema Financiero (CONASSIF)</t>
  </si>
  <si>
    <t xml:space="preserve">Consejo Rector del Sistema de Banca para el Desarrollo </t>
  </si>
  <si>
    <t>Superintendencia General de Entidades Financieras (SUGEF)</t>
  </si>
  <si>
    <t>Superintendencia General de Valores (SUGEVAL)</t>
  </si>
  <si>
    <t>Superintendencia General de Pensiones (SUPEN)</t>
  </si>
  <si>
    <t>Superintendencia General de Seguros (SUGESE)</t>
  </si>
  <si>
    <t>ENTES PUBLICOS ESTATALES</t>
  </si>
  <si>
    <t xml:space="preserve">Academia Nacional de Ciencias   </t>
  </si>
  <si>
    <t xml:space="preserve">Casa Hogar de la Tía Tere </t>
  </si>
  <si>
    <t xml:space="preserve">Colegios Profesionales </t>
  </si>
  <si>
    <t>Consejo Nacional de cooperativas ( CONACOOP)</t>
  </si>
  <si>
    <t xml:space="preserve">Corporación  Arrocera Nacional  (CONARROZ)  </t>
  </si>
  <si>
    <t xml:space="preserve">Corporación Ganadera  </t>
  </si>
  <si>
    <t xml:space="preserve">Corporacion Hortícola Nacional ( CHN )  </t>
  </si>
  <si>
    <t xml:space="preserve">Ente Costarricense de Acreditación </t>
  </si>
  <si>
    <t xml:space="preserve">Fondo Nacional de Estabilización Cafetalera (FONECAFE)  </t>
  </si>
  <si>
    <t xml:space="preserve">Fondo de Apoyo para Educación Superior y Técnica del  Puntarenense  </t>
  </si>
  <si>
    <t xml:space="preserve">Instituto del Café de Costa Rica (ICAFE)   </t>
  </si>
  <si>
    <t xml:space="preserve">Junta de Pensiones y Jubilaciones del Magisterio Nacional  (JUPEMA)   </t>
  </si>
  <si>
    <t xml:space="preserve">Liga Agrícola Industrial de la Caña (LAICA)  </t>
  </si>
  <si>
    <t xml:space="preserve">Oficina Nacional Forestal  (ONAFO)  </t>
  </si>
  <si>
    <t xml:space="preserve">Promotora de Comercio Exterior (PROCOMER)  </t>
  </si>
  <si>
    <t xml:space="preserve">Corporación Bananera Nacional S.A  (CORBANA) </t>
  </si>
  <si>
    <t xml:space="preserve">Editorial Costa Rica (ECR)  </t>
  </si>
  <si>
    <t xml:space="preserve">Banco Popular y de Desarrollo Comunal (BPDC)  </t>
  </si>
  <si>
    <t xml:space="preserve">Banco Hipotecario de la Vivienda (BANHVI)  </t>
  </si>
  <si>
    <t>11000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</si>
  <si>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</si>
  <si>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</si>
  <si>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</si>
  <si>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</si>
  <si>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</si>
  <si>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</si>
  <si>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</si>
  <si>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</si>
  <si>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</si>
  <si>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</si>
  <si>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</si>
  <si>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</si>
  <si>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</si>
  <si>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</si>
  <si>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</si>
  <si>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</si>
  <si>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</si>
  <si>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</si>
  <si>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</si>
  <si>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11230</t>
  </si>
  <si>
    <t>11231</t>
  </si>
  <si>
    <t>11232</t>
  </si>
  <si>
    <t>13000</t>
  </si>
  <si>
    <t>13101</t>
  </si>
  <si>
    <t>13102</t>
  </si>
  <si>
    <t>13103</t>
  </si>
  <si>
    <t>13301</t>
  </si>
  <si>
    <t>13401</t>
  </si>
  <si>
    <t>12000</t>
  </si>
  <si>
    <t>12510</t>
  </si>
  <si>
    <t>12530</t>
  </si>
  <si>
    <t>12531</t>
  </si>
  <si>
    <t>12534</t>
  </si>
  <si>
    <t>12550</t>
  </si>
  <si>
    <t>12551</t>
  </si>
  <si>
    <t>12552</t>
  </si>
  <si>
    <t>12553</t>
  </si>
  <si>
    <t>12554</t>
  </si>
  <si>
    <t>12555</t>
  </si>
  <si>
    <t>12556</t>
  </si>
  <si>
    <t>12580</t>
  </si>
  <si>
    <t>12582</t>
  </si>
  <si>
    <t>12583</t>
  </si>
  <si>
    <t>12584</t>
  </si>
  <si>
    <t>12586</t>
  </si>
  <si>
    <t>12587</t>
  </si>
  <si>
    <t>12588</t>
  </si>
  <si>
    <t>12589</t>
  </si>
  <si>
    <t>12590</t>
  </si>
  <si>
    <t>12591</t>
  </si>
  <si>
    <t>12630</t>
  </si>
  <si>
    <t>12631</t>
  </si>
  <si>
    <t>12634</t>
  </si>
  <si>
    <t>12637</t>
  </si>
  <si>
    <t>12651</t>
  </si>
  <si>
    <t>12700</t>
  </si>
  <si>
    <t>12701</t>
  </si>
  <si>
    <t>12703</t>
  </si>
  <si>
    <t>12704</t>
  </si>
  <si>
    <t>12706</t>
  </si>
  <si>
    <t>12712</t>
  </si>
  <si>
    <t>12720</t>
  </si>
  <si>
    <t>12750</t>
  </si>
  <si>
    <t>12751</t>
  </si>
  <si>
    <t>12752</t>
  </si>
  <si>
    <t>12753</t>
  </si>
  <si>
    <t>12755</t>
  </si>
  <si>
    <t>12780</t>
  </si>
  <si>
    <t>12781</t>
  </si>
  <si>
    <t>12782</t>
  </si>
  <si>
    <t>12783</t>
  </si>
  <si>
    <t>12784</t>
  </si>
  <si>
    <t>12795</t>
  </si>
  <si>
    <t>12800</t>
  </si>
  <si>
    <t>12801</t>
  </si>
  <si>
    <t>12802</t>
  </si>
  <si>
    <t>12804</t>
  </si>
  <si>
    <t>12805</t>
  </si>
  <si>
    <t>12820</t>
  </si>
  <si>
    <t>12850</t>
  </si>
  <si>
    <t>12852</t>
  </si>
  <si>
    <t>12853</t>
  </si>
  <si>
    <t>12901</t>
  </si>
  <si>
    <t>12902</t>
  </si>
  <si>
    <t>12908</t>
  </si>
  <si>
    <t>12920</t>
  </si>
  <si>
    <t>12921</t>
  </si>
  <si>
    <t>12940</t>
  </si>
  <si>
    <t>12942</t>
  </si>
  <si>
    <t>12946</t>
  </si>
  <si>
    <t>12961</t>
  </si>
  <si>
    <t>14000</t>
  </si>
  <si>
    <t>14110</t>
  </si>
  <si>
    <t>14115</t>
  </si>
  <si>
    <t>14120</t>
  </si>
  <si>
    <t>14132</t>
  </si>
  <si>
    <t>14133</t>
  </si>
  <si>
    <t>14150</t>
  </si>
  <si>
    <t>14161</t>
  </si>
  <si>
    <t>14162</t>
  </si>
  <si>
    <t>14163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</si>
  <si>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</si>
  <si>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</si>
  <si>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</si>
  <si>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</si>
  <si>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</si>
  <si>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</si>
  <si>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</si>
  <si>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</si>
  <si>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</si>
  <si>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</si>
  <si>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14250</t>
  </si>
  <si>
    <t>14251</t>
  </si>
  <si>
    <t>14252</t>
  </si>
  <si>
    <t>14253</t>
  </si>
  <si>
    <t>14267</t>
  </si>
  <si>
    <t>14290</t>
  </si>
  <si>
    <t>14300</t>
  </si>
  <si>
    <t>14320</t>
  </si>
  <si>
    <t>14326</t>
  </si>
  <si>
    <t>14340</t>
  </si>
  <si>
    <t>14341</t>
  </si>
  <si>
    <t>14342</t>
  </si>
  <si>
    <t>14353</t>
  </si>
  <si>
    <t>15000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</si>
  <si>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</si>
  <si>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</si>
  <si>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</si>
  <si>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</si>
  <si>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</si>
  <si>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</si>
  <si>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</si>
  <si>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</si>
  <si>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</si>
  <si>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</si>
  <si>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</si>
  <si>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</si>
  <si>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</si>
  <si>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</si>
  <si>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</si>
  <si>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</si>
  <si>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</si>
  <si>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</si>
  <si>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</si>
  <si>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</si>
  <si>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</si>
  <si>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</si>
  <si>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</si>
  <si>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</si>
  <si>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</si>
  <si>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</si>
  <si>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</si>
  <si>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</si>
  <si>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</si>
  <si>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</si>
  <si>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</si>
  <si>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</si>
  <si>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</si>
  <si>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</si>
  <si>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</si>
  <si>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15220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</si>
  <si>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</si>
  <si>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</si>
  <si>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</si>
  <si>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</si>
  <si>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</si>
  <si>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</si>
  <si>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</si>
  <si>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</si>
  <si>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15320</t>
  </si>
  <si>
    <t>15321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</si>
  <si>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</si>
  <si>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</si>
  <si>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</si>
  <si>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</si>
  <si>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</si>
  <si>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</si>
  <si>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</si>
  <si>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</si>
  <si>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</si>
  <si>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</si>
  <si>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</si>
  <si>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</si>
  <si>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</si>
  <si>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</si>
  <si>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</si>
  <si>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</si>
  <si>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</si>
  <si>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</si>
  <si>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</si>
  <si>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</si>
  <si>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</si>
  <si>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15520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</si>
  <si>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</si>
  <si>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</si>
  <si>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</si>
  <si>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</si>
  <si>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</si>
  <si>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</si>
  <si>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</si>
  <si>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</si>
  <si>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</si>
  <si>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</si>
  <si>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</si>
  <si>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15620</t>
  </si>
  <si>
    <t>15621</t>
  </si>
  <si>
    <t>15622</t>
  </si>
  <si>
    <t>15623</t>
  </si>
  <si>
    <t>15701</t>
  </si>
  <si>
    <t>15702</t>
  </si>
  <si>
    <t>15703</t>
  </si>
  <si>
    <t>15704</t>
  </si>
  <si>
    <t>15705</t>
  </si>
  <si>
    <t>15706</t>
  </si>
  <si>
    <t>15910</t>
  </si>
  <si>
    <t>15911</t>
  </si>
  <si>
    <t>15920</t>
  </si>
  <si>
    <t>15921</t>
  </si>
  <si>
    <t>15922</t>
  </si>
  <si>
    <t>15924</t>
  </si>
  <si>
    <t>15925</t>
  </si>
  <si>
    <t>15926</t>
  </si>
  <si>
    <t>15927</t>
  </si>
  <si>
    <t>15928</t>
  </si>
  <si>
    <t>15929</t>
  </si>
  <si>
    <t>15930</t>
  </si>
  <si>
    <t>15933</t>
  </si>
  <si>
    <t>15940</t>
  </si>
  <si>
    <t>15941</t>
  </si>
  <si>
    <t>15944</t>
  </si>
  <si>
    <t>15946</t>
  </si>
  <si>
    <t>15950</t>
  </si>
  <si>
    <t>15980</t>
  </si>
  <si>
    <t>16000</t>
  </si>
  <si>
    <t>16100</t>
  </si>
  <si>
    <t>16101</t>
  </si>
  <si>
    <t>16120</t>
  </si>
  <si>
    <t>16145</t>
  </si>
  <si>
    <t>16150</t>
  </si>
  <si>
    <t>16151</t>
  </si>
  <si>
    <t>16152</t>
  </si>
  <si>
    <t>16153</t>
  </si>
  <si>
    <t>16170</t>
  </si>
  <si>
    <t>16171</t>
  </si>
  <si>
    <t>16180</t>
  </si>
  <si>
    <t>16181</t>
  </si>
  <si>
    <t>16190</t>
  </si>
  <si>
    <t>17000</t>
  </si>
  <si>
    <t>17100</t>
  </si>
  <si>
    <t>17150</t>
  </si>
  <si>
    <t>17200</t>
  </si>
  <si>
    <t>20000</t>
  </si>
  <si>
    <t>21100</t>
  </si>
  <si>
    <t>21101</t>
  </si>
  <si>
    <t>21102</t>
  </si>
  <si>
    <t>21103</t>
  </si>
  <si>
    <t>22120</t>
  </si>
  <si>
    <t>22121</t>
  </si>
  <si>
    <t>22122</t>
  </si>
  <si>
    <t>22123</t>
  </si>
  <si>
    <t>22124</t>
  </si>
  <si>
    <t>22125</t>
  </si>
  <si>
    <t>22126</t>
  </si>
  <si>
    <t>22128</t>
  </si>
  <si>
    <t>22129</t>
  </si>
  <si>
    <t>22130</t>
  </si>
  <si>
    <t>22131</t>
  </si>
  <si>
    <t>22136</t>
  </si>
  <si>
    <t>22150</t>
  </si>
  <si>
    <t>22160</t>
  </si>
  <si>
    <t>22190</t>
  </si>
  <si>
    <t>22191</t>
  </si>
  <si>
    <t>22192</t>
  </si>
  <si>
    <t>22193</t>
  </si>
  <si>
    <t>22194</t>
  </si>
  <si>
    <t>22195</t>
  </si>
  <si>
    <t>22198</t>
  </si>
  <si>
    <t>22205</t>
  </si>
  <si>
    <t>22208</t>
  </si>
  <si>
    <t>22211</t>
  </si>
  <si>
    <t>22230</t>
  </si>
  <si>
    <t>22231</t>
  </si>
  <si>
    <t>22239</t>
  </si>
  <si>
    <t>22240</t>
  </si>
  <si>
    <t>22241</t>
  </si>
  <si>
    <t>23100</t>
  </si>
  <si>
    <t>23150</t>
  </si>
  <si>
    <t>23155</t>
  </si>
  <si>
    <t>23200</t>
  </si>
  <si>
    <t>23201</t>
  </si>
  <si>
    <t>23202</t>
  </si>
  <si>
    <t>23208</t>
  </si>
  <si>
    <t>31000</t>
  </si>
  <si>
    <t>31100</t>
  </si>
  <si>
    <t>31121</t>
  </si>
  <si>
    <t>32130</t>
  </si>
  <si>
    <t>31160</t>
  </si>
  <si>
    <t>31180</t>
  </si>
  <si>
    <t>31182</t>
  </si>
  <si>
    <t>31185</t>
  </si>
  <si>
    <t>31200</t>
  </si>
  <si>
    <t>31211</t>
  </si>
  <si>
    <t>31215</t>
  </si>
  <si>
    <t>31220</t>
  </si>
  <si>
    <t>31254</t>
  </si>
  <si>
    <t>31260</t>
  </si>
  <si>
    <t>31270</t>
  </si>
  <si>
    <t>31301</t>
  </si>
  <si>
    <t>31114</t>
  </si>
  <si>
    <t>31130</t>
  </si>
  <si>
    <t>31104</t>
  </si>
  <si>
    <t>31127</t>
  </si>
  <si>
    <t>Elaborado por:</t>
  </si>
  <si>
    <t>Revisado por:</t>
  </si>
  <si>
    <t>Aprobado por:</t>
  </si>
  <si>
    <t>- En miles de colones -</t>
  </si>
  <si>
    <t>En miles de colones</t>
  </si>
  <si>
    <t>…..</t>
  </si>
  <si>
    <t>Consejo Nacional de Clubes 4-S</t>
  </si>
  <si>
    <t>12570</t>
  </si>
  <si>
    <t>12575</t>
  </si>
  <si>
    <t>Cuenta</t>
  </si>
  <si>
    <t>Saldos al cierre</t>
  </si>
  <si>
    <t>Valores residuales al cierre</t>
  </si>
  <si>
    <t>Totales al inicio</t>
  </si>
  <si>
    <t>Totales Movimientos del Ejercicio</t>
  </si>
  <si>
    <t>1.2.5.01</t>
  </si>
  <si>
    <t>1.2.5.01.01.</t>
  </si>
  <si>
    <t>1.2.5.01.02.</t>
  </si>
  <si>
    <t>1.2.5.01.03.</t>
  </si>
  <si>
    <t>1.2.5.01.04.</t>
  </si>
  <si>
    <t>1.2.5.01.05.</t>
  </si>
  <si>
    <t>1.2.5.01.06.</t>
  </si>
  <si>
    <t>1.2.5.01.07.</t>
  </si>
  <si>
    <t>1.2.5.01.08.</t>
  </si>
  <si>
    <t>1.2.5.01.09.</t>
  </si>
  <si>
    <t>1.2.5.01.10.</t>
  </si>
  <si>
    <t>1.2.5.01.11.</t>
  </si>
  <si>
    <t>1.2.5.01.99.</t>
  </si>
  <si>
    <t>1.2.5.02</t>
  </si>
  <si>
    <t>1.2.5.02.01.</t>
  </si>
  <si>
    <t>1.2.5.02.02.</t>
  </si>
  <si>
    <t>1.2.5.03</t>
  </si>
  <si>
    <t>Activos Biológicos no concesionados</t>
  </si>
  <si>
    <t>1.2.5.03.01.</t>
  </si>
  <si>
    <t>1.2.5.03.02.</t>
  </si>
  <si>
    <t>1.2.5.04</t>
  </si>
  <si>
    <t>1.2.5.04.01.</t>
  </si>
  <si>
    <t xml:space="preserve"> Vias de comunicación terrestre</t>
  </si>
  <si>
    <t>1.2.5.04.02.</t>
  </si>
  <si>
    <t>1.2.5.04.03.</t>
  </si>
  <si>
    <t>1.2.5.04.99.</t>
  </si>
  <si>
    <t>1.2.5.05</t>
  </si>
  <si>
    <t>1.2.5.05.01.</t>
  </si>
  <si>
    <t>1.2.5.05.02.</t>
  </si>
  <si>
    <t>1.2.5.05.99.</t>
  </si>
  <si>
    <t>1.2.5.06</t>
  </si>
  <si>
    <t>1.2.5.06.01.</t>
  </si>
  <si>
    <t>1.2.5.06.02.</t>
  </si>
  <si>
    <t>1.2.5.07</t>
  </si>
  <si>
    <t>1.2.5.07.01.</t>
  </si>
  <si>
    <t>1.2.5.07.02.</t>
  </si>
  <si>
    <t>1.2.5.08</t>
  </si>
  <si>
    <t>1.2.5.08.01.</t>
  </si>
  <si>
    <t>1.2.5.08.02.</t>
  </si>
  <si>
    <t>1.2.5.08.03.</t>
  </si>
  <si>
    <t>1.2.5.08.99.</t>
  </si>
  <si>
    <t>1.2.5.99</t>
  </si>
  <si>
    <t>1.2.5.99.01</t>
  </si>
  <si>
    <t>1.2.5.99.04</t>
  </si>
  <si>
    <t>1.2.5.99.05</t>
  </si>
  <si>
    <t>1.2.5.99.08</t>
  </si>
  <si>
    <t>1.2.6</t>
  </si>
  <si>
    <t>1.2.6.01</t>
  </si>
  <si>
    <t>1.2.6.01.01</t>
  </si>
  <si>
    <t>1.2.6.01.02</t>
  </si>
  <si>
    <t>1.2.6.01.03</t>
  </si>
  <si>
    <t>1.2.6.01.04</t>
  </si>
  <si>
    <t>1.2.6.01.05</t>
  </si>
  <si>
    <t>1.2.6.01.06</t>
  </si>
  <si>
    <t>1.2.6.01.07</t>
  </si>
  <si>
    <t>1.2.6.01.08</t>
  </si>
  <si>
    <t>1.2.6.01.09</t>
  </si>
  <si>
    <t>1.2.6.01.10</t>
  </si>
  <si>
    <t>1.2.6.01.11</t>
  </si>
  <si>
    <t>1.2.6.01.99</t>
  </si>
  <si>
    <t>1.2.6.03</t>
  </si>
  <si>
    <t>1.2.6.03.01</t>
  </si>
  <si>
    <t>1.2.6.03.02</t>
  </si>
  <si>
    <t>1.2.6.04</t>
  </si>
  <si>
    <t>1.2.6.04.01</t>
  </si>
  <si>
    <t>1.2.6.04.02</t>
  </si>
  <si>
    <t>1.2.6.04.03</t>
  </si>
  <si>
    <t>1.2.6.04.99</t>
  </si>
  <si>
    <t>1.2.6.06</t>
  </si>
  <si>
    <t>1.2.6.06.01</t>
  </si>
  <si>
    <t>1.2.6.06.02</t>
  </si>
  <si>
    <t>1.2.6.08</t>
  </si>
  <si>
    <t>1.2.6.08.01</t>
  </si>
  <si>
    <t>1.2.6.08.02</t>
  </si>
  <si>
    <t>1.2.6.08.03</t>
  </si>
  <si>
    <t>1.2.6.08.99</t>
  </si>
  <si>
    <t>1.2.6.99</t>
  </si>
  <si>
    <t>1.2.6.99.01</t>
  </si>
  <si>
    <t>1.2.6.99.04</t>
  </si>
  <si>
    <t>1.2.6.99.08</t>
  </si>
  <si>
    <t>TOTALES</t>
  </si>
  <si>
    <t xml:space="preserve">Elaborado por:                                                               </t>
  </si>
  <si>
    <t>Descripción</t>
  </si>
  <si>
    <r>
      <t>Ingresos por interes</t>
    </r>
    <r>
      <rPr>
        <sz val="11"/>
        <color indexed="8"/>
        <rFont val="Arial Narrow"/>
        <family val="2"/>
      </rPr>
      <t>es</t>
    </r>
  </si>
  <si>
    <t>Eliminaciones</t>
  </si>
  <si>
    <t>Consolidación</t>
  </si>
  <si>
    <t>EJERCICIOS:</t>
  </si>
  <si>
    <t>Resultado neto (Ahorro/deshorro de las actividadesde de operación)</t>
  </si>
  <si>
    <t>Recibido por:</t>
  </si>
  <si>
    <r>
      <t>Resultado Neto</t>
    </r>
    <r>
      <rPr>
        <vertAlign val="subscript"/>
        <sz val="11"/>
        <color theme="0"/>
        <rFont val="Arial Narrow"/>
        <family val="2"/>
      </rPr>
      <t xml:space="preserve"> </t>
    </r>
    <r>
      <rPr>
        <sz val="11"/>
        <color theme="0"/>
        <rFont val="Arial Narrow"/>
        <family val="2"/>
      </rPr>
      <t>(ahorro/desahorro)</t>
    </r>
  </si>
  <si>
    <t>Total Ingreso del segmento</t>
  </si>
  <si>
    <t>Total Gasto por segmento</t>
  </si>
  <si>
    <t>14296</t>
  </si>
  <si>
    <t>15216</t>
  </si>
  <si>
    <t>Municipalidad de Rio Cuarto</t>
  </si>
  <si>
    <t>1.1.3.13.</t>
  </si>
  <si>
    <t>Cuentas por Cobrar Cajas Unicas</t>
  </si>
  <si>
    <t>1.1.3.50.</t>
  </si>
  <si>
    <t>Registro transitorio de transaccion de activo fijo</t>
  </si>
  <si>
    <t>2.1.3.90.</t>
  </si>
  <si>
    <t>Cuentas Asociadas ( Deudores )  CP</t>
  </si>
  <si>
    <t>4.3.3.</t>
  </si>
  <si>
    <t>Intereses moratorios</t>
  </si>
  <si>
    <t>4.3.3.01.</t>
  </si>
  <si>
    <t>4.3.3.02.</t>
  </si>
  <si>
    <t>Intereses moratorios por atraso en el pago de multas de transito</t>
  </si>
  <si>
    <t>4.4.5.10.</t>
  </si>
  <si>
    <t>Resultados positivos por intercambio de Infra</t>
  </si>
  <si>
    <t>5.3.3.08.</t>
  </si>
  <si>
    <t>Resultados negativos por intercambio de bienes Patrimonio Historico Cultural</t>
  </si>
  <si>
    <t>5.3.3.10.</t>
  </si>
  <si>
    <t>Resultados negativo por intercambio de Infra</t>
  </si>
  <si>
    <t>76</t>
  </si>
  <si>
    <t>Consejo Nacional de Investigacion en Salud (CONIS )</t>
  </si>
  <si>
    <t xml:space="preserve">Promotora Costarricense Innovación e Investigación (PROMOTORA) </t>
  </si>
  <si>
    <t>Instituto de Desarrollo Rural (INDER)</t>
  </si>
  <si>
    <t>14275</t>
  </si>
  <si>
    <t>14990</t>
  </si>
  <si>
    <t>Sistema Nacional de Educación Superior (SINAES)</t>
  </si>
  <si>
    <t>22165</t>
  </si>
  <si>
    <t>12505</t>
  </si>
  <si>
    <t>Agencia de proteccion de datos de los habitantes</t>
  </si>
  <si>
    <t>12581</t>
  </si>
  <si>
    <t>Consejo Nacional de Personas con Discapacidad ( CONAPDIS)</t>
  </si>
  <si>
    <t>Patronato Nacional de Rehabilitacion ( PANARE)</t>
  </si>
  <si>
    <t>12756</t>
  </si>
  <si>
    <t>Instituto Desarrollo Profesional Uladislao Gámez Solano</t>
  </si>
  <si>
    <t>M01</t>
  </si>
  <si>
    <t>31 de Enero</t>
  </si>
  <si>
    <t>M02</t>
  </si>
  <si>
    <t>M04</t>
  </si>
  <si>
    <t>M05</t>
  </si>
  <si>
    <t>31 de Mayo</t>
  </si>
  <si>
    <t>M07</t>
  </si>
  <si>
    <t>31 de Julio</t>
  </si>
  <si>
    <t>M08</t>
  </si>
  <si>
    <t>M10</t>
  </si>
  <si>
    <t>M11</t>
  </si>
  <si>
    <t>30 de Noviembre</t>
  </si>
  <si>
    <t>FileName</t>
  </si>
  <si>
    <t>DEFENSORIA DE LOS HABITANTES DE LA REÚBLICA</t>
  </si>
  <si>
    <t>DEFENSORÍA DE LOS HABITANTES DE LA REPÚBLICA</t>
  </si>
  <si>
    <t>DEFENSORÍA DE LOS HABITANTES DE LA REÚBLICA</t>
  </si>
  <si>
    <t>AL 31-10-2025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</si>
</sst>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00"/>
  </numFmts>
  <fonts count="37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name val="Arial Narrow"/>
      <family val="2"/>
    </font>
    <font>
      <b/>
      <i/>
      <u/>
      <sz val="12"/>
      <name val="Arial Narrow"/>
      <family val="2"/>
    </font>
    <font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0"/>
      <color theme="0"/>
      <name val="Arial Narrow"/>
      <family val="2"/>
    </font>
    <font>
      <b/>
      <u/>
      <sz val="10"/>
      <color theme="0"/>
      <name val="Arial Narrow"/>
      <family val="2"/>
    </font>
    <font>
      <sz val="10"/>
      <color theme="0"/>
      <name val="Arial Narrow"/>
      <family val="2"/>
    </font>
    <font>
      <sz val="10"/>
      <color theme="1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u/>
      <sz val="12"/>
      <color theme="0"/>
      <name val="Arial Narrow"/>
      <family val="2"/>
    </font>
    <font>
      <b/>
      <sz val="12"/>
      <color theme="0"/>
      <name val="Arial Narrow"/>
      <family val="2"/>
    </font>
    <font>
      <b/>
      <i/>
      <sz val="10"/>
      <name val="Arial Narrow"/>
      <family val="2"/>
    </font>
    <font>
      <b/>
      <sz val="14"/>
      <name val="Arial Narrow"/>
      <family val="2"/>
    </font>
    <font>
      <sz val="12"/>
      <color theme="0"/>
      <name val="Arial Narrow"/>
      <family val="2"/>
    </font>
    <font>
      <i/>
      <sz val="10"/>
      <name val="Arial Narrow"/>
      <family val="2"/>
    </font>
    <font>
      <i/>
      <sz val="11"/>
      <name val="Arial Narrow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vertAlign val="subscript"/>
      <sz val="11"/>
      <color theme="0"/>
      <name val="Arial Narrow"/>
      <family val="2"/>
    </font>
    <font>
      <b/>
      <sz val="12"/>
      <color indexed="8"/>
      <name val="Arial Narrow"/>
      <family val="2"/>
    </font>
    <font>
      <i/>
      <sz val="11"/>
      <color indexed="8"/>
      <name val="Arial Narrow"/>
      <family val="2"/>
    </font>
    <font>
      <sz val="11"/>
      <color theme="5" tint="-0.499984740745262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2EAF2"/>
        <bgColor indexed="64"/>
      </patternFill>
    </fill>
    <fill>
      <patternFill patternType="solid">
        <fgColor rgb="FFC3D4E7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3" tint="-0.499984740745262"/>
        <bgColor rgb="FF000000"/>
      </patternFill>
    </fill>
    <fill>
      <patternFill patternType="solid">
        <fgColor theme="5" tint="-0.499984740745262"/>
        <bgColor indexed="31"/>
      </patternFill>
    </fill>
    <fill>
      <patternFill patternType="solid">
        <fgColor theme="3" tint="-0.249977111117893"/>
        <bgColor indexed="23"/>
      </patternFill>
    </fill>
    <fill>
      <patternFill patternType="solid">
        <fgColor theme="3" tint="-0.499984740745262"/>
        <bgColor indexed="23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4" fontId="4" fillId="0" borderId="0" applyFont="0" applyFill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</cellStyleXfs>
  <cellXfs count="192">
    <xf numFmtId="0" fontId="0" fillId="0" borderId="0" xfId="0"/>
    <xf numFmtId="0" fontId="1" fillId="0" borderId="0" xfId="1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9" borderId="1" xfId="0" applyFont="1" applyFill="1" applyBorder="1" applyAlignment="1">
      <alignment vertical="center"/>
    </xf>
    <xf numFmtId="0" fontId="11" fillId="9" borderId="4" xfId="0" applyFont="1" applyFill="1" applyBorder="1" applyAlignment="1">
      <alignment vertical="center" wrapText="1"/>
    </xf>
    <xf numFmtId="4" fontId="12" fillId="9" borderId="6" xfId="0" applyNumberFormat="1" applyFont="1" applyFill="1" applyBorder="1" applyAlignment="1">
      <alignment horizontal="right" vertical="center"/>
    </xf>
    <xf numFmtId="0" fontId="12" fillId="9" borderId="6" xfId="0" applyFont="1" applyFill="1" applyBorder="1" applyAlignment="1">
      <alignment horizontal="right" vertical="center"/>
    </xf>
    <xf numFmtId="0" fontId="12" fillId="10" borderId="0" xfId="0" applyFont="1" applyFill="1" applyAlignment="1">
      <alignment horizontal="right" vertical="center"/>
    </xf>
    <xf numFmtId="0" fontId="12" fillId="10" borderId="0" xfId="0" applyFont="1" applyFill="1" applyAlignment="1">
      <alignment vertical="center"/>
    </xf>
    <xf numFmtId="0" fontId="10" fillId="11" borderId="1" xfId="0" applyFont="1" applyFill="1" applyBorder="1" applyAlignment="1">
      <alignment vertical="center"/>
    </xf>
    <xf numFmtId="0" fontId="11" fillId="11" borderId="1" xfId="0" applyFont="1" applyFill="1" applyBorder="1" applyAlignment="1">
      <alignment vertical="center" wrapText="1"/>
    </xf>
    <xf numFmtId="4" fontId="11" fillId="11" borderId="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4" fontId="15" fillId="0" borderId="1" xfId="2" applyNumberFormat="1" applyFont="1" applyFill="1" applyBorder="1" applyAlignment="1">
      <alignment horizontal="right" vertical="center"/>
    </xf>
    <xf numFmtId="4" fontId="15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4" fontId="19" fillId="16" borderId="1" xfId="2" applyNumberFormat="1" applyFont="1" applyFill="1" applyBorder="1" applyAlignment="1">
      <alignment horizontal="right" vertical="center"/>
    </xf>
    <xf numFmtId="4" fontId="6" fillId="0" borderId="0" xfId="2" applyNumberFormat="1" applyFont="1" applyFill="1" applyBorder="1" applyAlignment="1">
      <alignment horizontal="right" vertical="center"/>
    </xf>
    <xf numFmtId="0" fontId="14" fillId="10" borderId="4" xfId="0" applyFont="1" applyFill="1" applyBorder="1" applyAlignment="1">
      <alignment vertical="center"/>
    </xf>
    <xf numFmtId="0" fontId="15" fillId="10" borderId="6" xfId="0" applyFont="1" applyFill="1" applyBorder="1" applyAlignment="1">
      <alignment vertical="center" wrapText="1"/>
    </xf>
    <xf numFmtId="4" fontId="15" fillId="10" borderId="6" xfId="2" applyNumberFormat="1" applyFont="1" applyFill="1" applyBorder="1" applyAlignment="1">
      <alignment horizontal="right" vertical="center"/>
    </xf>
    <xf numFmtId="4" fontId="19" fillId="17" borderId="1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12" fillId="9" borderId="0" xfId="0" applyFont="1" applyFill="1" applyAlignment="1">
      <alignment horizontal="center" vertical="center" wrapText="1"/>
    </xf>
    <xf numFmtId="0" fontId="16" fillId="0" borderId="7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vertical="center" wrapText="1"/>
    </xf>
    <xf numFmtId="4" fontId="13" fillId="0" borderId="0" xfId="0" applyNumberFormat="1" applyFont="1" applyAlignment="1">
      <alignment vertical="center"/>
    </xf>
    <xf numFmtId="49" fontId="15" fillId="0" borderId="0" xfId="0" applyNumberFormat="1" applyFont="1" applyAlignment="1">
      <alignment vertical="center"/>
    </xf>
    <xf numFmtId="0" fontId="16" fillId="9" borderId="8" xfId="0" applyFont="1" applyFill="1" applyBorder="1" applyAlignment="1">
      <alignment horizontal="left" vertical="center"/>
    </xf>
    <xf numFmtId="0" fontId="10" fillId="9" borderId="8" xfId="0" applyFont="1" applyFill="1" applyBorder="1" applyAlignment="1">
      <alignment horizontal="left" vertical="center" wrapText="1"/>
    </xf>
    <xf numFmtId="49" fontId="13" fillId="9" borderId="8" xfId="0" applyNumberFormat="1" applyFont="1" applyFill="1" applyBorder="1" applyAlignment="1">
      <alignment horizontal="center" vertical="center"/>
    </xf>
    <xf numFmtId="4" fontId="15" fillId="9" borderId="8" xfId="0" applyNumberFormat="1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left" vertical="center"/>
    </xf>
    <xf numFmtId="0" fontId="10" fillId="7" borderId="8" xfId="0" applyFont="1" applyFill="1" applyBorder="1" applyAlignment="1">
      <alignment horizontal="left" vertical="center" wrapText="1"/>
    </xf>
    <xf numFmtId="49" fontId="13" fillId="7" borderId="8" xfId="0" applyNumberFormat="1" applyFont="1" applyFill="1" applyBorder="1" applyAlignment="1">
      <alignment horizontal="center" vertical="center"/>
    </xf>
    <xf numFmtId="4" fontId="15" fillId="7" borderId="8" xfId="0" applyNumberFormat="1" applyFont="1" applyFill="1" applyBorder="1" applyAlignment="1">
      <alignment horizontal="center" vertical="center"/>
    </xf>
    <xf numFmtId="1" fontId="10" fillId="3" borderId="8" xfId="0" applyNumberFormat="1" applyFont="1" applyFill="1" applyBorder="1" applyAlignment="1">
      <alignment horizontal="left" vertical="center"/>
    </xf>
    <xf numFmtId="0" fontId="10" fillId="3" borderId="8" xfId="0" applyFont="1" applyFill="1" applyBorder="1" applyAlignment="1">
      <alignment vertical="center" wrapText="1"/>
    </xf>
    <xf numFmtId="49" fontId="12" fillId="3" borderId="8" xfId="0" applyNumberFormat="1" applyFont="1" applyFill="1" applyBorder="1" applyAlignment="1">
      <alignment horizontal="center" vertical="center"/>
    </xf>
    <xf numFmtId="4" fontId="12" fillId="3" borderId="8" xfId="0" applyNumberFormat="1" applyFont="1" applyFill="1" applyBorder="1" applyAlignment="1">
      <alignment horizontal="center" vertical="center"/>
    </xf>
    <xf numFmtId="1" fontId="13" fillId="0" borderId="8" xfId="0" applyNumberFormat="1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 wrapText="1"/>
    </xf>
    <xf numFmtId="49" fontId="13" fillId="0" borderId="8" xfId="0" applyNumberFormat="1" applyFont="1" applyBorder="1" applyAlignment="1">
      <alignment horizontal="center" vertical="center"/>
    </xf>
    <xf numFmtId="4" fontId="15" fillId="0" borderId="8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 wrapText="1"/>
    </xf>
    <xf numFmtId="165" fontId="13" fillId="0" borderId="8" xfId="0" applyNumberFormat="1" applyFont="1" applyBorder="1" applyAlignment="1">
      <alignment vertical="center"/>
    </xf>
    <xf numFmtId="0" fontId="16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vertical="center"/>
    </xf>
    <xf numFmtId="0" fontId="13" fillId="7" borderId="8" xfId="0" applyFont="1" applyFill="1" applyBorder="1" applyAlignment="1">
      <alignment horizontal="left" vertical="center"/>
    </xf>
    <xf numFmtId="0" fontId="12" fillId="7" borderId="8" xfId="0" applyFont="1" applyFill="1" applyBorder="1" applyAlignment="1">
      <alignment horizontal="left" vertical="center" wrapText="1"/>
    </xf>
    <xf numFmtId="4" fontId="12" fillId="7" borderId="8" xfId="0" applyNumberFormat="1" applyFont="1" applyFill="1" applyBorder="1" applyAlignment="1">
      <alignment horizontal="center" vertical="center"/>
    </xf>
    <xf numFmtId="0" fontId="13" fillId="9" borderId="8" xfId="0" applyFont="1" applyFill="1" applyBorder="1" applyAlignment="1">
      <alignment horizontal="left" vertical="center"/>
    </xf>
    <xf numFmtId="4" fontId="10" fillId="9" borderId="8" xfId="0" applyNumberFormat="1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left" vertical="center"/>
    </xf>
    <xf numFmtId="49" fontId="12" fillId="7" borderId="8" xfId="0" applyNumberFormat="1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left" vertical="center"/>
    </xf>
    <xf numFmtId="49" fontId="12" fillId="9" borderId="8" xfId="0" applyNumberFormat="1" applyFont="1" applyFill="1" applyBorder="1" applyAlignment="1">
      <alignment horizontal="center" vertical="center"/>
    </xf>
    <xf numFmtId="4" fontId="12" fillId="9" borderId="8" xfId="0" applyNumberFormat="1" applyFont="1" applyFill="1" applyBorder="1" applyAlignment="1">
      <alignment horizontal="center" vertical="center"/>
    </xf>
    <xf numFmtId="0" fontId="13" fillId="10" borderId="0" xfId="0" applyFont="1" applyFill="1" applyAlignment="1">
      <alignment vertical="center"/>
    </xf>
    <xf numFmtId="0" fontId="12" fillId="9" borderId="0" xfId="0" applyFont="1" applyFill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 wrapText="1"/>
    </xf>
    <xf numFmtId="49" fontId="13" fillId="0" borderId="10" xfId="0" applyNumberFormat="1" applyFont="1" applyBorder="1" applyAlignment="1">
      <alignment horizontal="center" vertical="center"/>
    </xf>
    <xf numFmtId="4" fontId="15" fillId="0" borderId="10" xfId="0" applyNumberFormat="1" applyFont="1" applyBorder="1" applyAlignment="1">
      <alignment horizontal="center" vertical="center"/>
    </xf>
    <xf numFmtId="0" fontId="25" fillId="11" borderId="1" xfId="0" applyFont="1" applyFill="1" applyBorder="1" applyAlignment="1">
      <alignment horizontal="center" vertical="center"/>
    </xf>
    <xf numFmtId="49" fontId="25" fillId="11" borderId="1" xfId="0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5" fillId="0" borderId="7" xfId="0" applyFont="1" applyBorder="1" applyAlignment="1">
      <alignment vertical="center" wrapText="1"/>
    </xf>
    <xf numFmtId="49" fontId="15" fillId="0" borderId="7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4" fontId="16" fillId="0" borderId="7" xfId="0" applyNumberFormat="1" applyFont="1" applyBorder="1" applyAlignment="1">
      <alignment vertical="center" wrapText="1" shrinkToFit="1"/>
    </xf>
    <xf numFmtId="0" fontId="10" fillId="9" borderId="8" xfId="0" applyFont="1" applyFill="1" applyBorder="1" applyAlignment="1">
      <alignment horizontal="left"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8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4" fontId="13" fillId="0" borderId="8" xfId="0" applyNumberFormat="1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0" fillId="11" borderId="8" xfId="0" applyFont="1" applyFill="1" applyBorder="1" applyAlignment="1">
      <alignment vertical="center" wrapText="1"/>
    </xf>
    <xf numFmtId="49" fontId="12" fillId="11" borderId="8" xfId="0" applyNumberFormat="1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left" vertical="center"/>
    </xf>
    <xf numFmtId="0" fontId="10" fillId="9" borderId="8" xfId="0" applyFont="1" applyFill="1" applyBorder="1" applyAlignment="1">
      <alignment vertical="center" wrapText="1"/>
    </xf>
    <xf numFmtId="0" fontId="13" fillId="11" borderId="8" xfId="0" applyFont="1" applyFill="1" applyBorder="1" applyAlignment="1">
      <alignment vertical="center"/>
    </xf>
    <xf numFmtId="4" fontId="12" fillId="11" borderId="8" xfId="0" applyNumberFormat="1" applyFont="1" applyFill="1" applyBorder="1" applyAlignment="1">
      <alignment horizontal="center" vertical="center"/>
    </xf>
    <xf numFmtId="0" fontId="19" fillId="11" borderId="1" xfId="0" applyFont="1" applyFill="1" applyBorder="1" applyAlignment="1">
      <alignment horizontal="center" vertical="center"/>
    </xf>
    <xf numFmtId="49" fontId="19" fillId="11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9" borderId="1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8" fillId="3" borderId="15" xfId="0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4" fontId="27" fillId="0" borderId="15" xfId="0" applyNumberFormat="1" applyFont="1" applyBorder="1" applyAlignment="1">
      <alignment horizontal="left" vertical="center" wrapText="1"/>
    </xf>
    <xf numFmtId="4" fontId="26" fillId="0" borderId="15" xfId="0" applyNumberFormat="1" applyFont="1" applyBorder="1" applyAlignment="1">
      <alignment horizontal="left" vertical="center" wrapText="1"/>
    </xf>
    <xf numFmtId="4" fontId="26" fillId="0" borderId="15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justify" vertical="center" wrapText="1"/>
    </xf>
    <xf numFmtId="4" fontId="15" fillId="0" borderId="15" xfId="0" applyNumberFormat="1" applyFont="1" applyBorder="1" applyAlignment="1">
      <alignment horizontal="center" vertical="center" wrapText="1"/>
    </xf>
    <xf numFmtId="0" fontId="29" fillId="7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2" fillId="7" borderId="11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/>
    </xf>
    <xf numFmtId="4" fontId="22" fillId="18" borderId="15" xfId="0" applyNumberFormat="1" applyFont="1" applyFill="1" applyBorder="1" applyAlignment="1">
      <alignment horizontal="left" vertical="center" wrapText="1"/>
    </xf>
    <xf numFmtId="4" fontId="22" fillId="18" borderId="15" xfId="0" applyNumberFormat="1" applyFont="1" applyFill="1" applyBorder="1" applyAlignment="1">
      <alignment horizontal="center" vertical="center" wrapText="1"/>
    </xf>
    <xf numFmtId="4" fontId="8" fillId="19" borderId="15" xfId="0" applyNumberFormat="1" applyFont="1" applyFill="1" applyBorder="1" applyAlignment="1">
      <alignment vertical="center" wrapText="1"/>
    </xf>
    <xf numFmtId="4" fontId="8" fillId="19" borderId="15" xfId="0" applyNumberFormat="1" applyFont="1" applyFill="1" applyBorder="1" applyAlignment="1">
      <alignment horizontal="center" vertical="center" wrapText="1"/>
    </xf>
    <xf numFmtId="4" fontId="8" fillId="20" borderId="15" xfId="0" applyNumberFormat="1" applyFont="1" applyFill="1" applyBorder="1" applyAlignment="1">
      <alignment horizontal="center" vertical="center" wrapText="1"/>
    </xf>
    <xf numFmtId="4" fontId="26" fillId="0" borderId="9" xfId="0" applyNumberFormat="1" applyFont="1" applyBorder="1" applyAlignment="1">
      <alignment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" fontId="8" fillId="20" borderId="15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4" fontId="11" fillId="11" borderId="1" xfId="0" applyNumberFormat="1" applyFont="1" applyFill="1" applyBorder="1" applyAlignment="1">
      <alignment horizontal="center" vertical="center"/>
    </xf>
    <xf numFmtId="4" fontId="15" fillId="0" borderId="1" xfId="2" applyNumberFormat="1" applyFont="1" applyFill="1" applyBorder="1" applyAlignment="1">
      <alignment horizontal="center" vertical="center"/>
    </xf>
    <xf numFmtId="4" fontId="19" fillId="16" borderId="1" xfId="2" applyNumberFormat="1" applyFont="1" applyFill="1" applyBorder="1" applyAlignment="1">
      <alignment horizontal="center" vertical="center"/>
    </xf>
    <xf numFmtId="4" fontId="15" fillId="10" borderId="6" xfId="2" applyNumberFormat="1" applyFont="1" applyFill="1" applyBorder="1" applyAlignment="1">
      <alignment horizontal="center" vertical="center"/>
    </xf>
    <xf numFmtId="4" fontId="19" fillId="17" borderId="1" xfId="2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15" fillId="12" borderId="1" xfId="2" applyNumberFormat="1" applyFont="1" applyFill="1" applyBorder="1" applyAlignment="1">
      <alignment horizontal="center" vertical="center"/>
    </xf>
    <xf numFmtId="4" fontId="15" fillId="13" borderId="1" xfId="5" applyNumberFormat="1" applyFont="1" applyFill="1" applyBorder="1" applyAlignment="1">
      <alignment horizontal="center" vertical="center"/>
    </xf>
    <xf numFmtId="4" fontId="12" fillId="10" borderId="6" xfId="5" applyNumberFormat="1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 vertical="center"/>
    </xf>
    <xf numFmtId="4" fontId="15" fillId="14" borderId="1" xfId="5" applyNumberFormat="1" applyFont="1" applyFill="1" applyBorder="1" applyAlignment="1">
      <alignment horizontal="center" vertical="center"/>
    </xf>
    <xf numFmtId="0" fontId="0" fillId="0" borderId="8" xfId="0" applyBorder="1"/>
    <xf numFmtId="49" fontId="0" fillId="0" borderId="8" xfId="0" applyNumberFormat="1" applyBorder="1"/>
    <xf numFmtId="49" fontId="0" fillId="0" borderId="8" xfId="0" applyNumberFormat="1" applyBorder="1" applyAlignment="1">
      <alignment horizontal="left"/>
    </xf>
    <xf numFmtId="49" fontId="0" fillId="0" borderId="0" xfId="0" applyNumberFormat="1"/>
    <xf numFmtId="0" fontId="28" fillId="0" borderId="16" xfId="0" applyFont="1" applyBorder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30" fillId="0" borderId="0" xfId="0" applyFont="1" applyAlignment="1">
      <alignment horizontal="centerContinuous" vertical="center"/>
    </xf>
    <xf numFmtId="0" fontId="21" fillId="0" borderId="0" xfId="0" applyFont="1" applyAlignment="1">
      <alignment horizontal="centerContinuous" vertical="center"/>
    </xf>
    <xf numFmtId="49" fontId="24" fillId="0" borderId="0" xfId="0" applyNumberFormat="1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4" fontId="13" fillId="0" borderId="0" xfId="0" applyNumberFormat="1" applyFont="1" applyAlignment="1">
      <alignment horizontal="right" vertical="center"/>
    </xf>
    <xf numFmtId="164" fontId="13" fillId="0" borderId="0" xfId="2" applyFont="1" applyAlignment="1">
      <alignment horizontal="right" vertical="center"/>
    </xf>
    <xf numFmtId="164" fontId="13" fillId="0" borderId="0" xfId="2" applyFont="1" applyAlignment="1">
      <alignment vertical="center"/>
    </xf>
    <xf numFmtId="43" fontId="13" fillId="0" borderId="0" xfId="0" applyNumberFormat="1" applyFont="1" applyAlignment="1">
      <alignment horizontal="right" vertical="center"/>
    </xf>
    <xf numFmtId="164" fontId="15" fillId="0" borderId="0" xfId="2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164" fontId="13" fillId="0" borderId="0" xfId="2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7" borderId="4" xfId="4" applyFont="1" applyFill="1" applyBorder="1" applyAlignment="1">
      <alignment horizontal="center" vertical="center" wrapText="1"/>
    </xf>
    <xf numFmtId="0" fontId="8" fillId="7" borderId="6" xfId="4" applyFont="1" applyFill="1" applyBorder="1" applyAlignment="1">
      <alignment horizontal="center" vertical="center" wrapText="1"/>
    </xf>
    <xf numFmtId="0" fontId="8" fillId="7" borderId="5" xfId="4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7" borderId="4" xfId="3" applyFont="1" applyFill="1" applyBorder="1" applyAlignment="1">
      <alignment horizontal="center" vertical="center" wrapText="1"/>
    </xf>
    <xf numFmtId="0" fontId="8" fillId="7" borderId="6" xfId="3" applyFont="1" applyFill="1" applyBorder="1" applyAlignment="1">
      <alignment horizontal="center" vertical="center" wrapText="1"/>
    </xf>
    <xf numFmtId="0" fontId="8" fillId="7" borderId="5" xfId="3" applyFont="1" applyFill="1" applyBorder="1" applyAlignment="1">
      <alignment horizontal="center" vertical="center" wrapText="1"/>
    </xf>
    <xf numFmtId="0" fontId="8" fillId="7" borderId="1" xfId="3" applyFont="1" applyFill="1" applyBorder="1" applyAlignment="1">
      <alignment horizontal="center" vertical="center" wrapText="1"/>
    </xf>
    <xf numFmtId="0" fontId="8" fillId="7" borderId="1" xfId="4" applyFont="1" applyFill="1" applyBorder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18" fillId="15" borderId="1" xfId="0" applyFont="1" applyFill="1" applyBorder="1" applyAlignment="1">
      <alignment horizontal="left" vertical="center" wrapText="1"/>
    </xf>
    <xf numFmtId="0" fontId="18" fillId="9" borderId="1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8" fillId="9" borderId="15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23" fillId="2" borderId="9" xfId="0" applyFont="1" applyFill="1" applyBorder="1" applyAlignment="1">
      <alignment horizontal="left" vertical="top"/>
    </xf>
    <xf numFmtId="0" fontId="13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3" fillId="2" borderId="9" xfId="0" applyFont="1" applyFill="1" applyBorder="1" applyAlignment="1">
      <alignment horizontal="left" vertical="top" wrapText="1"/>
    </xf>
    <xf numFmtId="0" fontId="8" fillId="9" borderId="1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8" fillId="9" borderId="14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</cellXfs>
  <cellStyles count="6">
    <cellStyle name="60% - Énfasis2" xfId="3" builtinId="36"/>
    <cellStyle name="Énfasis4" xfId="4" builtinId="41"/>
    <cellStyle name="Énfasis5" xfId="5" builtinId="45"/>
    <cellStyle name="Millares" xfId="2" builtinId="3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200"/>
  <sheetViews>
    <sheetView showGridLines="0" tabSelected="1" topLeftCell="A173" zoomScaleNormal="100" zoomScaleSheetLayoutView="100" workbookViewId="0">
      <selection activeCell="B72" sqref="B72"/>
    </sheetView>
  </sheetViews>
  <sheetFormatPr baseColWidth="10" defaultColWidth="11.453125" defaultRowHeight="13" x14ac:dyDescent="0.35"/>
  <cols>
    <col min="1" max="1" width="15.54296875" style="16" customWidth="1"/>
    <col min="2" max="2" width="63.54296875" style="35" customWidth="1"/>
    <col min="3" max="3" width="6" style="43" customWidth="1"/>
    <col min="4" max="4" width="20" style="16" bestFit="1" customWidth="1"/>
    <col min="5" max="5" width="21" style="16" bestFit="1" customWidth="1"/>
    <col min="6" max="6" width="22.90625" style="16" customWidth="1"/>
    <col min="7" max="255" width="11.453125" style="16"/>
    <col min="256" max="256" width="72.08984375" style="16" customWidth="1"/>
    <col min="257" max="257" width="6" style="16" customWidth="1"/>
    <col min="258" max="259" width="11.453125" style="16"/>
    <col min="260" max="260" width="14.36328125" style="16" customWidth="1"/>
    <col min="261" max="511" width="11.453125" style="16"/>
    <col min="512" max="512" width="72.08984375" style="16" customWidth="1"/>
    <col min="513" max="513" width="6" style="16" customWidth="1"/>
    <col min="514" max="515" width="11.453125" style="16"/>
    <col min="516" max="516" width="14.36328125" style="16" customWidth="1"/>
    <col min="517" max="767" width="11.453125" style="16"/>
    <col min="768" max="768" width="72.08984375" style="16" customWidth="1"/>
    <col min="769" max="769" width="6" style="16" customWidth="1"/>
    <col min="770" max="771" width="11.453125" style="16"/>
    <col min="772" max="772" width="14.36328125" style="16" customWidth="1"/>
    <col min="773" max="1023" width="11.453125" style="16"/>
    <col min="1024" max="1024" width="72.08984375" style="16" customWidth="1"/>
    <col min="1025" max="1025" width="6" style="16" customWidth="1"/>
    <col min="1026" max="1027" width="11.453125" style="16"/>
    <col min="1028" max="1028" width="14.36328125" style="16" customWidth="1"/>
    <col min="1029" max="1279" width="11.453125" style="16"/>
    <col min="1280" max="1280" width="72.08984375" style="16" customWidth="1"/>
    <col min="1281" max="1281" width="6" style="16" customWidth="1"/>
    <col min="1282" max="1283" width="11.453125" style="16"/>
    <col min="1284" max="1284" width="14.36328125" style="16" customWidth="1"/>
    <col min="1285" max="1535" width="11.453125" style="16"/>
    <col min="1536" max="1536" width="72.08984375" style="16" customWidth="1"/>
    <col min="1537" max="1537" width="6" style="16" customWidth="1"/>
    <col min="1538" max="1539" width="11.453125" style="16"/>
    <col min="1540" max="1540" width="14.36328125" style="16" customWidth="1"/>
    <col min="1541" max="1791" width="11.453125" style="16"/>
    <col min="1792" max="1792" width="72.08984375" style="16" customWidth="1"/>
    <col min="1793" max="1793" width="6" style="16" customWidth="1"/>
    <col min="1794" max="1795" width="11.453125" style="16"/>
    <col min="1796" max="1796" width="14.36328125" style="16" customWidth="1"/>
    <col min="1797" max="2047" width="11.453125" style="16"/>
    <col min="2048" max="2048" width="72.08984375" style="16" customWidth="1"/>
    <col min="2049" max="2049" width="6" style="16" customWidth="1"/>
    <col min="2050" max="2051" width="11.453125" style="16"/>
    <col min="2052" max="2052" width="14.36328125" style="16" customWidth="1"/>
    <col min="2053" max="2303" width="11.453125" style="16"/>
    <col min="2304" max="2304" width="72.08984375" style="16" customWidth="1"/>
    <col min="2305" max="2305" width="6" style="16" customWidth="1"/>
    <col min="2306" max="2307" width="11.453125" style="16"/>
    <col min="2308" max="2308" width="14.36328125" style="16" customWidth="1"/>
    <col min="2309" max="2559" width="11.453125" style="16"/>
    <col min="2560" max="2560" width="72.08984375" style="16" customWidth="1"/>
    <col min="2561" max="2561" width="6" style="16" customWidth="1"/>
    <col min="2562" max="2563" width="11.453125" style="16"/>
    <col min="2564" max="2564" width="14.36328125" style="16" customWidth="1"/>
    <col min="2565" max="2815" width="11.453125" style="16"/>
    <col min="2816" max="2816" width="72.08984375" style="16" customWidth="1"/>
    <col min="2817" max="2817" width="6" style="16" customWidth="1"/>
    <col min="2818" max="2819" width="11.453125" style="16"/>
    <col min="2820" max="2820" width="14.36328125" style="16" customWidth="1"/>
    <col min="2821" max="3071" width="11.453125" style="16"/>
    <col min="3072" max="3072" width="72.08984375" style="16" customWidth="1"/>
    <col min="3073" max="3073" width="6" style="16" customWidth="1"/>
    <col min="3074" max="3075" width="11.453125" style="16"/>
    <col min="3076" max="3076" width="14.36328125" style="16" customWidth="1"/>
    <col min="3077" max="3327" width="11.453125" style="16"/>
    <col min="3328" max="3328" width="72.08984375" style="16" customWidth="1"/>
    <col min="3329" max="3329" width="6" style="16" customWidth="1"/>
    <col min="3330" max="3331" width="11.453125" style="16"/>
    <col min="3332" max="3332" width="14.36328125" style="16" customWidth="1"/>
    <col min="3333" max="3583" width="11.453125" style="16"/>
    <col min="3584" max="3584" width="72.08984375" style="16" customWidth="1"/>
    <col min="3585" max="3585" width="6" style="16" customWidth="1"/>
    <col min="3586" max="3587" width="11.453125" style="16"/>
    <col min="3588" max="3588" width="14.36328125" style="16" customWidth="1"/>
    <col min="3589" max="3839" width="11.453125" style="16"/>
    <col min="3840" max="3840" width="72.08984375" style="16" customWidth="1"/>
    <col min="3841" max="3841" width="6" style="16" customWidth="1"/>
    <col min="3842" max="3843" width="11.453125" style="16"/>
    <col min="3844" max="3844" width="14.36328125" style="16" customWidth="1"/>
    <col min="3845" max="4095" width="11.453125" style="16"/>
    <col min="4096" max="4096" width="72.08984375" style="16" customWidth="1"/>
    <col min="4097" max="4097" width="6" style="16" customWidth="1"/>
    <col min="4098" max="4099" width="11.453125" style="16"/>
    <col min="4100" max="4100" width="14.36328125" style="16" customWidth="1"/>
    <col min="4101" max="4351" width="11.453125" style="16"/>
    <col min="4352" max="4352" width="72.08984375" style="16" customWidth="1"/>
    <col min="4353" max="4353" width="6" style="16" customWidth="1"/>
    <col min="4354" max="4355" width="11.453125" style="16"/>
    <col min="4356" max="4356" width="14.36328125" style="16" customWidth="1"/>
    <col min="4357" max="4607" width="11.453125" style="16"/>
    <col min="4608" max="4608" width="72.08984375" style="16" customWidth="1"/>
    <col min="4609" max="4609" width="6" style="16" customWidth="1"/>
    <col min="4610" max="4611" width="11.453125" style="16"/>
    <col min="4612" max="4612" width="14.36328125" style="16" customWidth="1"/>
    <col min="4613" max="4863" width="11.453125" style="16"/>
    <col min="4864" max="4864" width="72.08984375" style="16" customWidth="1"/>
    <col min="4865" max="4865" width="6" style="16" customWidth="1"/>
    <col min="4866" max="4867" width="11.453125" style="16"/>
    <col min="4868" max="4868" width="14.36328125" style="16" customWidth="1"/>
    <col min="4869" max="5119" width="11.453125" style="16"/>
    <col min="5120" max="5120" width="72.08984375" style="16" customWidth="1"/>
    <col min="5121" max="5121" width="6" style="16" customWidth="1"/>
    <col min="5122" max="5123" width="11.453125" style="16"/>
    <col min="5124" max="5124" width="14.36328125" style="16" customWidth="1"/>
    <col min="5125" max="5375" width="11.453125" style="16"/>
    <col min="5376" max="5376" width="72.08984375" style="16" customWidth="1"/>
    <col min="5377" max="5377" width="6" style="16" customWidth="1"/>
    <col min="5378" max="5379" width="11.453125" style="16"/>
    <col min="5380" max="5380" width="14.36328125" style="16" customWidth="1"/>
    <col min="5381" max="5631" width="11.453125" style="16"/>
    <col min="5632" max="5632" width="72.08984375" style="16" customWidth="1"/>
    <col min="5633" max="5633" width="6" style="16" customWidth="1"/>
    <col min="5634" max="5635" width="11.453125" style="16"/>
    <col min="5636" max="5636" width="14.36328125" style="16" customWidth="1"/>
    <col min="5637" max="5887" width="11.453125" style="16"/>
    <col min="5888" max="5888" width="72.08984375" style="16" customWidth="1"/>
    <col min="5889" max="5889" width="6" style="16" customWidth="1"/>
    <col min="5890" max="5891" width="11.453125" style="16"/>
    <col min="5892" max="5892" width="14.36328125" style="16" customWidth="1"/>
    <col min="5893" max="6143" width="11.453125" style="16"/>
    <col min="6144" max="6144" width="72.08984375" style="16" customWidth="1"/>
    <col min="6145" max="6145" width="6" style="16" customWidth="1"/>
    <col min="6146" max="6147" width="11.453125" style="16"/>
    <col min="6148" max="6148" width="14.36328125" style="16" customWidth="1"/>
    <col min="6149" max="6399" width="11.453125" style="16"/>
    <col min="6400" max="6400" width="72.08984375" style="16" customWidth="1"/>
    <col min="6401" max="6401" width="6" style="16" customWidth="1"/>
    <col min="6402" max="6403" width="11.453125" style="16"/>
    <col min="6404" max="6404" width="14.36328125" style="16" customWidth="1"/>
    <col min="6405" max="6655" width="11.453125" style="16"/>
    <col min="6656" max="6656" width="72.08984375" style="16" customWidth="1"/>
    <col min="6657" max="6657" width="6" style="16" customWidth="1"/>
    <col min="6658" max="6659" width="11.453125" style="16"/>
    <col min="6660" max="6660" width="14.36328125" style="16" customWidth="1"/>
    <col min="6661" max="6911" width="11.453125" style="16"/>
    <col min="6912" max="6912" width="72.08984375" style="16" customWidth="1"/>
    <col min="6913" max="6913" width="6" style="16" customWidth="1"/>
    <col min="6914" max="6915" width="11.453125" style="16"/>
    <col min="6916" max="6916" width="14.36328125" style="16" customWidth="1"/>
    <col min="6917" max="7167" width="11.453125" style="16"/>
    <col min="7168" max="7168" width="72.08984375" style="16" customWidth="1"/>
    <col min="7169" max="7169" width="6" style="16" customWidth="1"/>
    <col min="7170" max="7171" width="11.453125" style="16"/>
    <col min="7172" max="7172" width="14.36328125" style="16" customWidth="1"/>
    <col min="7173" max="7423" width="11.453125" style="16"/>
    <col min="7424" max="7424" width="72.08984375" style="16" customWidth="1"/>
    <col min="7425" max="7425" width="6" style="16" customWidth="1"/>
    <col min="7426" max="7427" width="11.453125" style="16"/>
    <col min="7428" max="7428" width="14.36328125" style="16" customWidth="1"/>
    <col min="7429" max="7679" width="11.453125" style="16"/>
    <col min="7680" max="7680" width="72.08984375" style="16" customWidth="1"/>
    <col min="7681" max="7681" width="6" style="16" customWidth="1"/>
    <col min="7682" max="7683" width="11.453125" style="16"/>
    <col min="7684" max="7684" width="14.36328125" style="16" customWidth="1"/>
    <col min="7685" max="7935" width="11.453125" style="16"/>
    <col min="7936" max="7936" width="72.08984375" style="16" customWidth="1"/>
    <col min="7937" max="7937" width="6" style="16" customWidth="1"/>
    <col min="7938" max="7939" width="11.453125" style="16"/>
    <col min="7940" max="7940" width="14.36328125" style="16" customWidth="1"/>
    <col min="7941" max="8191" width="11.453125" style="16"/>
    <col min="8192" max="8192" width="72.08984375" style="16" customWidth="1"/>
    <col min="8193" max="8193" width="6" style="16" customWidth="1"/>
    <col min="8194" max="8195" width="11.453125" style="16"/>
    <col min="8196" max="8196" width="14.36328125" style="16" customWidth="1"/>
    <col min="8197" max="8447" width="11.453125" style="16"/>
    <col min="8448" max="8448" width="72.08984375" style="16" customWidth="1"/>
    <col min="8449" max="8449" width="6" style="16" customWidth="1"/>
    <col min="8450" max="8451" width="11.453125" style="16"/>
    <col min="8452" max="8452" width="14.36328125" style="16" customWidth="1"/>
    <col min="8453" max="8703" width="11.453125" style="16"/>
    <col min="8704" max="8704" width="72.08984375" style="16" customWidth="1"/>
    <col min="8705" max="8705" width="6" style="16" customWidth="1"/>
    <col min="8706" max="8707" width="11.453125" style="16"/>
    <col min="8708" max="8708" width="14.36328125" style="16" customWidth="1"/>
    <col min="8709" max="8959" width="11.453125" style="16"/>
    <col min="8960" max="8960" width="72.08984375" style="16" customWidth="1"/>
    <col min="8961" max="8961" width="6" style="16" customWidth="1"/>
    <col min="8962" max="8963" width="11.453125" style="16"/>
    <col min="8964" max="8964" width="14.36328125" style="16" customWidth="1"/>
    <col min="8965" max="9215" width="11.453125" style="16"/>
    <col min="9216" max="9216" width="72.08984375" style="16" customWidth="1"/>
    <col min="9217" max="9217" width="6" style="16" customWidth="1"/>
    <col min="9218" max="9219" width="11.453125" style="16"/>
    <col min="9220" max="9220" width="14.36328125" style="16" customWidth="1"/>
    <col min="9221" max="9471" width="11.453125" style="16"/>
    <col min="9472" max="9472" width="72.08984375" style="16" customWidth="1"/>
    <col min="9473" max="9473" width="6" style="16" customWidth="1"/>
    <col min="9474" max="9475" width="11.453125" style="16"/>
    <col min="9476" max="9476" width="14.36328125" style="16" customWidth="1"/>
    <col min="9477" max="9727" width="11.453125" style="16"/>
    <col min="9728" max="9728" width="72.08984375" style="16" customWidth="1"/>
    <col min="9729" max="9729" width="6" style="16" customWidth="1"/>
    <col min="9730" max="9731" width="11.453125" style="16"/>
    <col min="9732" max="9732" width="14.36328125" style="16" customWidth="1"/>
    <col min="9733" max="9983" width="11.453125" style="16"/>
    <col min="9984" max="9984" width="72.08984375" style="16" customWidth="1"/>
    <col min="9985" max="9985" width="6" style="16" customWidth="1"/>
    <col min="9986" max="9987" width="11.453125" style="16"/>
    <col min="9988" max="9988" width="14.36328125" style="16" customWidth="1"/>
    <col min="9989" max="10239" width="11.453125" style="16"/>
    <col min="10240" max="10240" width="72.08984375" style="16" customWidth="1"/>
    <col min="10241" max="10241" width="6" style="16" customWidth="1"/>
    <col min="10242" max="10243" width="11.453125" style="16"/>
    <col min="10244" max="10244" width="14.36328125" style="16" customWidth="1"/>
    <col min="10245" max="10495" width="11.453125" style="16"/>
    <col min="10496" max="10496" width="72.08984375" style="16" customWidth="1"/>
    <col min="10497" max="10497" width="6" style="16" customWidth="1"/>
    <col min="10498" max="10499" width="11.453125" style="16"/>
    <col min="10500" max="10500" width="14.36328125" style="16" customWidth="1"/>
    <col min="10501" max="10751" width="11.453125" style="16"/>
    <col min="10752" max="10752" width="72.08984375" style="16" customWidth="1"/>
    <col min="10753" max="10753" width="6" style="16" customWidth="1"/>
    <col min="10754" max="10755" width="11.453125" style="16"/>
    <col min="10756" max="10756" width="14.36328125" style="16" customWidth="1"/>
    <col min="10757" max="11007" width="11.453125" style="16"/>
    <col min="11008" max="11008" width="72.08984375" style="16" customWidth="1"/>
    <col min="11009" max="11009" width="6" style="16" customWidth="1"/>
    <col min="11010" max="11011" width="11.453125" style="16"/>
    <col min="11012" max="11012" width="14.36328125" style="16" customWidth="1"/>
    <col min="11013" max="11263" width="11.453125" style="16"/>
    <col min="11264" max="11264" width="72.08984375" style="16" customWidth="1"/>
    <col min="11265" max="11265" width="6" style="16" customWidth="1"/>
    <col min="11266" max="11267" width="11.453125" style="16"/>
    <col min="11268" max="11268" width="14.36328125" style="16" customWidth="1"/>
    <col min="11269" max="11519" width="11.453125" style="16"/>
    <col min="11520" max="11520" width="72.08984375" style="16" customWidth="1"/>
    <col min="11521" max="11521" width="6" style="16" customWidth="1"/>
    <col min="11522" max="11523" width="11.453125" style="16"/>
    <col min="11524" max="11524" width="14.36328125" style="16" customWidth="1"/>
    <col min="11525" max="11775" width="11.453125" style="16"/>
    <col min="11776" max="11776" width="72.08984375" style="16" customWidth="1"/>
    <col min="11777" max="11777" width="6" style="16" customWidth="1"/>
    <col min="11778" max="11779" width="11.453125" style="16"/>
    <col min="11780" max="11780" width="14.36328125" style="16" customWidth="1"/>
    <col min="11781" max="12031" width="11.453125" style="16"/>
    <col min="12032" max="12032" width="72.08984375" style="16" customWidth="1"/>
    <col min="12033" max="12033" width="6" style="16" customWidth="1"/>
    <col min="12034" max="12035" width="11.453125" style="16"/>
    <col min="12036" max="12036" width="14.36328125" style="16" customWidth="1"/>
    <col min="12037" max="12287" width="11.453125" style="16"/>
    <col min="12288" max="12288" width="72.08984375" style="16" customWidth="1"/>
    <col min="12289" max="12289" width="6" style="16" customWidth="1"/>
    <col min="12290" max="12291" width="11.453125" style="16"/>
    <col min="12292" max="12292" width="14.36328125" style="16" customWidth="1"/>
    <col min="12293" max="12543" width="11.453125" style="16"/>
    <col min="12544" max="12544" width="72.08984375" style="16" customWidth="1"/>
    <col min="12545" max="12545" width="6" style="16" customWidth="1"/>
    <col min="12546" max="12547" width="11.453125" style="16"/>
    <col min="12548" max="12548" width="14.36328125" style="16" customWidth="1"/>
    <col min="12549" max="12799" width="11.453125" style="16"/>
    <col min="12800" max="12800" width="72.08984375" style="16" customWidth="1"/>
    <col min="12801" max="12801" width="6" style="16" customWidth="1"/>
    <col min="12802" max="12803" width="11.453125" style="16"/>
    <col min="12804" max="12804" width="14.36328125" style="16" customWidth="1"/>
    <col min="12805" max="13055" width="11.453125" style="16"/>
    <col min="13056" max="13056" width="72.08984375" style="16" customWidth="1"/>
    <col min="13057" max="13057" width="6" style="16" customWidth="1"/>
    <col min="13058" max="13059" width="11.453125" style="16"/>
    <col min="13060" max="13060" width="14.36328125" style="16" customWidth="1"/>
    <col min="13061" max="13311" width="11.453125" style="16"/>
    <col min="13312" max="13312" width="72.08984375" style="16" customWidth="1"/>
    <col min="13313" max="13313" width="6" style="16" customWidth="1"/>
    <col min="13314" max="13315" width="11.453125" style="16"/>
    <col min="13316" max="13316" width="14.36328125" style="16" customWidth="1"/>
    <col min="13317" max="13567" width="11.453125" style="16"/>
    <col min="13568" max="13568" width="72.08984375" style="16" customWidth="1"/>
    <col min="13569" max="13569" width="6" style="16" customWidth="1"/>
    <col min="13570" max="13571" width="11.453125" style="16"/>
    <col min="13572" max="13572" width="14.36328125" style="16" customWidth="1"/>
    <col min="13573" max="13823" width="11.453125" style="16"/>
    <col min="13824" max="13824" width="72.08984375" style="16" customWidth="1"/>
    <col min="13825" max="13825" width="6" style="16" customWidth="1"/>
    <col min="13826" max="13827" width="11.453125" style="16"/>
    <col min="13828" max="13828" width="14.36328125" style="16" customWidth="1"/>
    <col min="13829" max="14079" width="11.453125" style="16"/>
    <col min="14080" max="14080" width="72.08984375" style="16" customWidth="1"/>
    <col min="14081" max="14081" width="6" style="16" customWidth="1"/>
    <col min="14082" max="14083" width="11.453125" style="16"/>
    <col min="14084" max="14084" width="14.36328125" style="16" customWidth="1"/>
    <col min="14085" max="14335" width="11.453125" style="16"/>
    <col min="14336" max="14336" width="72.08984375" style="16" customWidth="1"/>
    <col min="14337" max="14337" width="6" style="16" customWidth="1"/>
    <col min="14338" max="14339" width="11.453125" style="16"/>
    <col min="14340" max="14340" width="14.36328125" style="16" customWidth="1"/>
    <col min="14341" max="14591" width="11.453125" style="16"/>
    <col min="14592" max="14592" width="72.08984375" style="16" customWidth="1"/>
    <col min="14593" max="14593" width="6" style="16" customWidth="1"/>
    <col min="14594" max="14595" width="11.453125" style="16"/>
    <col min="14596" max="14596" width="14.36328125" style="16" customWidth="1"/>
    <col min="14597" max="14847" width="11.453125" style="16"/>
    <col min="14848" max="14848" width="72.08984375" style="16" customWidth="1"/>
    <col min="14849" max="14849" width="6" style="16" customWidth="1"/>
    <col min="14850" max="14851" width="11.453125" style="16"/>
    <col min="14852" max="14852" width="14.36328125" style="16" customWidth="1"/>
    <col min="14853" max="15103" width="11.453125" style="16"/>
    <col min="15104" max="15104" width="72.08984375" style="16" customWidth="1"/>
    <col min="15105" max="15105" width="6" style="16" customWidth="1"/>
    <col min="15106" max="15107" width="11.453125" style="16"/>
    <col min="15108" max="15108" width="14.36328125" style="16" customWidth="1"/>
    <col min="15109" max="15359" width="11.453125" style="16"/>
    <col min="15360" max="15360" width="72.08984375" style="16" customWidth="1"/>
    <col min="15361" max="15361" width="6" style="16" customWidth="1"/>
    <col min="15362" max="15363" width="11.453125" style="16"/>
    <col min="15364" max="15364" width="14.36328125" style="16" customWidth="1"/>
    <col min="15365" max="15615" width="11.453125" style="16"/>
    <col min="15616" max="15616" width="72.08984375" style="16" customWidth="1"/>
    <col min="15617" max="15617" width="6" style="16" customWidth="1"/>
    <col min="15618" max="15619" width="11.453125" style="16"/>
    <col min="15620" max="15620" width="14.36328125" style="16" customWidth="1"/>
    <col min="15621" max="15871" width="11.453125" style="16"/>
    <col min="15872" max="15872" width="72.08984375" style="16" customWidth="1"/>
    <col min="15873" max="15873" width="6" style="16" customWidth="1"/>
    <col min="15874" max="15875" width="11.453125" style="16"/>
    <col min="15876" max="15876" width="14.36328125" style="16" customWidth="1"/>
    <col min="15877" max="16127" width="11.453125" style="16"/>
    <col min="16128" max="16128" width="72.08984375" style="16" customWidth="1"/>
    <col min="16129" max="16129" width="6" style="16" customWidth="1"/>
    <col min="16130" max="16131" width="11.453125" style="16"/>
    <col min="16132" max="16132" width="14.36328125" style="16" customWidth="1"/>
    <col min="16133" max="16384" width="11.453125" style="16"/>
  </cols>
  <sheetData>
    <row r="1" spans="1:6" ht="18" customHeight="1" x14ac:dyDescent="0.35">
      <c r="A1" s="162" t="s">
        <v>1732</v>
      </c>
      <c r="B1" s="162"/>
      <c r="C1" s="162"/>
      <c r="D1" s="162"/>
      <c r="E1" s="162"/>
    </row>
    <row r="2" spans="1:6" ht="18" customHeight="1" x14ac:dyDescent="0.35">
      <c r="A2" s="152" t="s">
        <v>0</v>
      </c>
      <c r="B2" s="152"/>
      <c r="C2" s="152"/>
      <c r="D2" s="152"/>
      <c r="E2" s="152"/>
      <c r="F2" s="29"/>
    </row>
    <row r="3" spans="1:6" ht="18" customHeight="1" x14ac:dyDescent="0.35">
      <c r="A3" s="152" t="s">
        <v>1733</v>
      </c>
      <c r="B3" s="152"/>
      <c r="C3" s="152"/>
      <c r="D3" s="152"/>
      <c r="E3" s="152"/>
    </row>
    <row r="4" spans="1:6" ht="18" customHeight="1" x14ac:dyDescent="0.35">
      <c r="A4" s="153" t="s">
        <v>1579</v>
      </c>
      <c r="B4" s="153"/>
      <c r="C4" s="153"/>
      <c r="D4" s="153"/>
      <c r="E4" s="153"/>
    </row>
    <row r="5" spans="1:6" ht="6" customHeight="1" x14ac:dyDescent="0.35">
      <c r="A5" s="85"/>
      <c r="B5" s="86"/>
      <c r="C5" s="87"/>
      <c r="D5" s="88"/>
      <c r="E5" s="88"/>
    </row>
    <row r="6" spans="1:6" ht="24.75" customHeight="1" x14ac:dyDescent="0.35">
      <c r="A6" s="83" t="s">
        <v>1585</v>
      </c>
      <c r="B6" s="83" t="s">
        <v>1672</v>
      </c>
      <c r="C6" s="84"/>
      <c r="D6" s="83">
        <v>2025</v>
      </c>
      <c r="E6" s="83">
        <v>2024</v>
      </c>
      <c r="F6" s="34"/>
    </row>
    <row r="7" spans="1:6" ht="6" customHeight="1" x14ac:dyDescent="0.35">
      <c r="C7" s="36"/>
      <c r="D7" s="37"/>
      <c r="E7" s="37"/>
    </row>
    <row r="8" spans="1:6" ht="18" customHeight="1" x14ac:dyDescent="0.35">
      <c r="A8" s="44" t="s">
        <v>2</v>
      </c>
      <c r="B8" s="45" t="s">
        <v>3</v>
      </c>
      <c r="C8" s="46"/>
      <c r="D8" s="47"/>
      <c r="E8" s="47"/>
      <c r="F8" s="38"/>
    </row>
    <row r="9" spans="1:6" ht="18" customHeight="1" x14ac:dyDescent="0.35">
      <c r="A9" s="48" t="s">
        <v>4</v>
      </c>
      <c r="B9" s="49" t="s">
        <v>5</v>
      </c>
      <c r="C9" s="50"/>
      <c r="D9" s="51"/>
      <c r="E9" s="51"/>
      <c r="F9" s="38"/>
    </row>
    <row r="10" spans="1:6" ht="18" customHeight="1" x14ac:dyDescent="0.35">
      <c r="A10" s="52" t="s">
        <v>6</v>
      </c>
      <c r="B10" s="53" t="s">
        <v>7</v>
      </c>
      <c r="C10" s="54" t="s">
        <v>8</v>
      </c>
      <c r="D10" s="55">
        <v>32049.369019999998</v>
      </c>
      <c r="E10" s="55">
        <v>30539.02607</v>
      </c>
      <c r="F10" s="38"/>
    </row>
    <row r="11" spans="1:6" ht="18" customHeight="1" x14ac:dyDescent="0.35">
      <c r="A11" s="56" t="s">
        <v>9</v>
      </c>
      <c r="B11" s="57" t="s">
        <v>10</v>
      </c>
      <c r="C11" s="58"/>
      <c r="D11" s="59">
        <v>32049.369019999998</v>
      </c>
      <c r="E11" s="59">
        <v>30539.02607</v>
      </c>
      <c r="F11" s="38"/>
    </row>
    <row r="12" spans="1:6" ht="18" customHeight="1" x14ac:dyDescent="0.35">
      <c r="A12" s="56" t="s">
        <v>11</v>
      </c>
      <c r="B12" s="57" t="s">
        <v>12</v>
      </c>
      <c r="C12" s="58"/>
      <c r="D12" s="59">
        <v>0</v>
      </c>
      <c r="E12" s="59">
        <v>0</v>
      </c>
      <c r="F12" s="38"/>
    </row>
    <row r="13" spans="1:6" ht="18" customHeight="1" x14ac:dyDescent="0.35">
      <c r="A13" s="52" t="s">
        <v>13</v>
      </c>
      <c r="B13" s="53" t="s">
        <v>14</v>
      </c>
      <c r="C13" s="54" t="s">
        <v>15</v>
      </c>
      <c r="D13" s="55">
        <v>0</v>
      </c>
      <c r="E13" s="55">
        <v>0</v>
      </c>
      <c r="F13" s="38"/>
    </row>
    <row r="14" spans="1:6" ht="18" customHeight="1" x14ac:dyDescent="0.35">
      <c r="A14" s="61" t="s">
        <v>16</v>
      </c>
      <c r="B14" s="57" t="s">
        <v>17</v>
      </c>
      <c r="C14" s="58"/>
      <c r="D14" s="59">
        <v>0</v>
      </c>
      <c r="E14" s="59">
        <v>0</v>
      </c>
      <c r="F14" s="38"/>
    </row>
    <row r="15" spans="1:6" ht="18" customHeight="1" x14ac:dyDescent="0.35">
      <c r="A15" s="61" t="s">
        <v>18</v>
      </c>
      <c r="B15" s="57" t="s">
        <v>19</v>
      </c>
      <c r="C15" s="58"/>
      <c r="D15" s="59">
        <v>0</v>
      </c>
      <c r="E15" s="59">
        <v>0</v>
      </c>
      <c r="F15" s="38"/>
    </row>
    <row r="16" spans="1:6" ht="18" customHeight="1" x14ac:dyDescent="0.35">
      <c r="A16" s="62" t="s">
        <v>20</v>
      </c>
      <c r="B16" s="57" t="s">
        <v>21</v>
      </c>
      <c r="C16" s="58"/>
      <c r="D16" s="59">
        <v>0</v>
      </c>
      <c r="E16" s="59">
        <v>0</v>
      </c>
      <c r="F16" s="38"/>
    </row>
    <row r="17" spans="1:6" ht="18" customHeight="1" x14ac:dyDescent="0.35">
      <c r="A17" s="61" t="s">
        <v>22</v>
      </c>
      <c r="B17" s="57" t="s">
        <v>23</v>
      </c>
      <c r="C17" s="58"/>
      <c r="D17" s="59">
        <v>0</v>
      </c>
      <c r="E17" s="59">
        <v>0</v>
      </c>
      <c r="F17" s="38"/>
    </row>
    <row r="18" spans="1:6" ht="18" customHeight="1" x14ac:dyDescent="0.35">
      <c r="A18" s="61" t="s">
        <v>24</v>
      </c>
      <c r="B18" s="57" t="s">
        <v>25</v>
      </c>
      <c r="C18" s="58"/>
      <c r="D18" s="59">
        <v>0</v>
      </c>
      <c r="E18" s="59">
        <v>0</v>
      </c>
      <c r="F18" s="38"/>
    </row>
    <row r="19" spans="1:6" ht="18" customHeight="1" x14ac:dyDescent="0.35">
      <c r="A19" s="52" t="s">
        <v>26</v>
      </c>
      <c r="B19" s="53" t="s">
        <v>27</v>
      </c>
      <c r="C19" s="54" t="s">
        <v>28</v>
      </c>
      <c r="D19" s="55">
        <v>634499.71254999994</v>
      </c>
      <c r="E19" s="55">
        <v>581949.81316000002</v>
      </c>
      <c r="F19" s="38"/>
    </row>
    <row r="20" spans="1:6" ht="18" customHeight="1" x14ac:dyDescent="0.35">
      <c r="A20" s="61" t="s">
        <v>29</v>
      </c>
      <c r="B20" s="57" t="s">
        <v>30</v>
      </c>
      <c r="C20" s="58"/>
      <c r="D20" s="59">
        <v>0</v>
      </c>
      <c r="E20" s="59">
        <v>0</v>
      </c>
      <c r="F20" s="38"/>
    </row>
    <row r="21" spans="1:6" ht="18" customHeight="1" x14ac:dyDescent="0.35">
      <c r="A21" s="61" t="s">
        <v>31</v>
      </c>
      <c r="B21" s="57" t="s">
        <v>32</v>
      </c>
      <c r="C21" s="58"/>
      <c r="D21" s="59">
        <v>0</v>
      </c>
      <c r="E21" s="59">
        <v>0</v>
      </c>
      <c r="F21" s="38"/>
    </row>
    <row r="22" spans="1:6" ht="18" customHeight="1" x14ac:dyDescent="0.35">
      <c r="A22" s="61" t="s">
        <v>33</v>
      </c>
      <c r="B22" s="57" t="s">
        <v>34</v>
      </c>
      <c r="C22" s="58"/>
      <c r="D22" s="59">
        <v>0</v>
      </c>
      <c r="E22" s="59">
        <v>0</v>
      </c>
      <c r="F22" s="38"/>
    </row>
    <row r="23" spans="1:6" ht="18" customHeight="1" x14ac:dyDescent="0.35">
      <c r="A23" s="61" t="s">
        <v>35</v>
      </c>
      <c r="B23" s="57" t="s">
        <v>36</v>
      </c>
      <c r="C23" s="58"/>
      <c r="D23" s="59">
        <v>0</v>
      </c>
      <c r="E23" s="59">
        <v>0</v>
      </c>
      <c r="F23" s="38"/>
    </row>
    <row r="24" spans="1:6" ht="18" customHeight="1" x14ac:dyDescent="0.35">
      <c r="A24" s="61" t="s">
        <v>37</v>
      </c>
      <c r="B24" s="57" t="s">
        <v>38</v>
      </c>
      <c r="C24" s="58"/>
      <c r="D24" s="59">
        <v>0</v>
      </c>
      <c r="E24" s="59">
        <v>0</v>
      </c>
      <c r="F24" s="38"/>
    </row>
    <row r="25" spans="1:6" ht="18" customHeight="1" x14ac:dyDescent="0.35">
      <c r="A25" s="61" t="s">
        <v>39</v>
      </c>
      <c r="B25" s="57" t="s">
        <v>40</v>
      </c>
      <c r="C25" s="58"/>
      <c r="D25" s="59">
        <v>634499.71254999994</v>
      </c>
      <c r="E25" s="59">
        <v>581949.81316000002</v>
      </c>
      <c r="F25" s="38"/>
    </row>
    <row r="26" spans="1:6" ht="18" customHeight="1" x14ac:dyDescent="0.35">
      <c r="A26" s="62" t="s">
        <v>41</v>
      </c>
      <c r="B26" s="57" t="s">
        <v>42</v>
      </c>
      <c r="C26" s="58"/>
      <c r="D26" s="59">
        <v>0</v>
      </c>
      <c r="E26" s="59">
        <v>0</v>
      </c>
      <c r="F26" s="38"/>
    </row>
    <row r="27" spans="1:6" ht="18" customHeight="1" x14ac:dyDescent="0.35">
      <c r="A27" s="63" t="s">
        <v>43</v>
      </c>
      <c r="B27" s="57" t="s">
        <v>44</v>
      </c>
      <c r="C27" s="58"/>
      <c r="D27" s="59">
        <v>0</v>
      </c>
      <c r="E27" s="59">
        <v>0</v>
      </c>
      <c r="F27" s="38"/>
    </row>
    <row r="28" spans="1:6" ht="18" customHeight="1" x14ac:dyDescent="0.35">
      <c r="A28" s="61" t="s">
        <v>45</v>
      </c>
      <c r="B28" s="57" t="s">
        <v>46</v>
      </c>
      <c r="C28" s="58"/>
      <c r="D28" s="59">
        <v>0</v>
      </c>
      <c r="E28" s="59">
        <v>0</v>
      </c>
      <c r="F28" s="38"/>
    </row>
    <row r="29" spans="1:6" ht="18" customHeight="1" x14ac:dyDescent="0.35">
      <c r="A29" s="61" t="s">
        <v>47</v>
      </c>
      <c r="B29" s="57" t="s">
        <v>48</v>
      </c>
      <c r="C29" s="58"/>
      <c r="D29" s="59">
        <v>0</v>
      </c>
      <c r="E29" s="59">
        <v>0</v>
      </c>
      <c r="F29" s="38"/>
    </row>
    <row r="30" spans="1:6" ht="18" customHeight="1" x14ac:dyDescent="0.35">
      <c r="A30" s="61" t="s">
        <v>49</v>
      </c>
      <c r="B30" s="57" t="s">
        <v>50</v>
      </c>
      <c r="C30" s="58"/>
      <c r="D30" s="59">
        <v>0</v>
      </c>
      <c r="E30" s="59">
        <v>0</v>
      </c>
      <c r="F30" s="38"/>
    </row>
    <row r="31" spans="1:6" ht="18" customHeight="1" x14ac:dyDescent="0.35">
      <c r="A31" s="61" t="s">
        <v>51</v>
      </c>
      <c r="B31" s="57" t="s">
        <v>52</v>
      </c>
      <c r="C31" s="58"/>
      <c r="D31" s="59">
        <v>0</v>
      </c>
      <c r="E31" s="59">
        <v>0</v>
      </c>
      <c r="F31" s="38"/>
    </row>
    <row r="32" spans="1:6" ht="18" customHeight="1" x14ac:dyDescent="0.35">
      <c r="A32" s="61" t="s">
        <v>1685</v>
      </c>
      <c r="B32" s="57" t="s">
        <v>1686</v>
      </c>
      <c r="C32" s="58"/>
      <c r="D32" s="59">
        <v>0</v>
      </c>
      <c r="E32" s="59">
        <v>0</v>
      </c>
      <c r="F32" s="38"/>
    </row>
    <row r="33" spans="1:6" ht="18" customHeight="1" x14ac:dyDescent="0.35">
      <c r="A33" s="61" t="s">
        <v>1687</v>
      </c>
      <c r="B33" s="57" t="s">
        <v>1688</v>
      </c>
      <c r="C33" s="58"/>
      <c r="D33" s="59">
        <v>0</v>
      </c>
      <c r="E33" s="59">
        <v>0</v>
      </c>
      <c r="F33" s="38"/>
    </row>
    <row r="34" spans="1:6" ht="18" customHeight="1" x14ac:dyDescent="0.35">
      <c r="A34" s="61" t="s">
        <v>53</v>
      </c>
      <c r="B34" s="57" t="s">
        <v>54</v>
      </c>
      <c r="C34" s="58"/>
      <c r="D34" s="59">
        <v>0</v>
      </c>
      <c r="E34" s="59">
        <v>0</v>
      </c>
      <c r="F34" s="38"/>
    </row>
    <row r="35" spans="1:6" ht="18" customHeight="1" x14ac:dyDescent="0.35">
      <c r="A35" s="61" t="s">
        <v>55</v>
      </c>
      <c r="B35" s="57" t="s">
        <v>56</v>
      </c>
      <c r="C35" s="58"/>
      <c r="D35" s="59">
        <v>0</v>
      </c>
      <c r="E35" s="59">
        <v>0</v>
      </c>
      <c r="F35" s="38"/>
    </row>
    <row r="36" spans="1:6" ht="18" customHeight="1" x14ac:dyDescent="0.35">
      <c r="A36" s="61" t="s">
        <v>57</v>
      </c>
      <c r="B36" s="57" t="s">
        <v>58</v>
      </c>
      <c r="C36" s="58"/>
      <c r="D36" s="59">
        <v>0</v>
      </c>
      <c r="E36" s="59">
        <v>0</v>
      </c>
      <c r="F36" s="38"/>
    </row>
    <row r="37" spans="1:6" ht="18" customHeight="1" x14ac:dyDescent="0.35">
      <c r="A37" s="52" t="s">
        <v>59</v>
      </c>
      <c r="B37" s="53" t="s">
        <v>60</v>
      </c>
      <c r="C37" s="54" t="s">
        <v>61</v>
      </c>
      <c r="D37" s="55">
        <v>20715.232780000009</v>
      </c>
      <c r="E37" s="55">
        <v>19272.967180000007</v>
      </c>
      <c r="F37" s="38"/>
    </row>
    <row r="38" spans="1:6" ht="17.5" customHeight="1" x14ac:dyDescent="0.35">
      <c r="A38" s="61" t="s">
        <v>62</v>
      </c>
      <c r="B38" s="57" t="s">
        <v>63</v>
      </c>
      <c r="C38" s="58"/>
      <c r="D38" s="59">
        <v>20715.232780000009</v>
      </c>
      <c r="E38" s="59">
        <v>19272.967180000007</v>
      </c>
      <c r="F38" s="38"/>
    </row>
    <row r="39" spans="1:6" ht="18" customHeight="1" x14ac:dyDescent="0.35">
      <c r="A39" s="61" t="s">
        <v>64</v>
      </c>
      <c r="B39" s="57" t="s">
        <v>65</v>
      </c>
      <c r="C39" s="58"/>
      <c r="D39" s="59">
        <v>0</v>
      </c>
      <c r="E39" s="59">
        <v>0</v>
      </c>
      <c r="F39" s="38"/>
    </row>
    <row r="40" spans="1:6" ht="18" customHeight="1" x14ac:dyDescent="0.35">
      <c r="A40" s="61" t="s">
        <v>66</v>
      </c>
      <c r="B40" s="57" t="s">
        <v>67</v>
      </c>
      <c r="C40" s="58"/>
      <c r="D40" s="59">
        <v>0</v>
      </c>
      <c r="E40" s="59">
        <v>0</v>
      </c>
      <c r="F40" s="38"/>
    </row>
    <row r="41" spans="1:6" ht="18" customHeight="1" x14ac:dyDescent="0.35">
      <c r="A41" s="61" t="s">
        <v>68</v>
      </c>
      <c r="B41" s="57" t="s">
        <v>69</v>
      </c>
      <c r="C41" s="58"/>
      <c r="D41" s="59">
        <v>0</v>
      </c>
      <c r="E41" s="59">
        <v>0</v>
      </c>
      <c r="F41" s="38"/>
    </row>
    <row r="42" spans="1:6" ht="18" customHeight="1" x14ac:dyDescent="0.35">
      <c r="A42" s="61" t="s">
        <v>70</v>
      </c>
      <c r="B42" s="57" t="s">
        <v>71</v>
      </c>
      <c r="C42" s="58"/>
      <c r="D42" s="59">
        <v>0</v>
      </c>
      <c r="E42" s="59">
        <v>0</v>
      </c>
      <c r="F42" s="38"/>
    </row>
    <row r="43" spans="1:6" ht="18" customHeight="1" x14ac:dyDescent="0.35">
      <c r="A43" s="52" t="s">
        <v>72</v>
      </c>
      <c r="B43" s="53" t="s">
        <v>73</v>
      </c>
      <c r="C43" s="54" t="s">
        <v>74</v>
      </c>
      <c r="D43" s="55">
        <v>4846.6727300000002</v>
      </c>
      <c r="E43" s="55">
        <v>5403.7470300000004</v>
      </c>
      <c r="F43" s="38"/>
    </row>
    <row r="44" spans="1:6" ht="18" customHeight="1" x14ac:dyDescent="0.35">
      <c r="A44" s="61" t="s">
        <v>75</v>
      </c>
      <c r="B44" s="57" t="s">
        <v>76</v>
      </c>
      <c r="C44" s="58"/>
      <c r="D44" s="59">
        <v>4846.6727300000002</v>
      </c>
      <c r="E44" s="59">
        <v>5403.7470300000004</v>
      </c>
      <c r="F44" s="38"/>
    </row>
    <row r="45" spans="1:6" ht="18" customHeight="1" x14ac:dyDescent="0.35">
      <c r="A45" s="61" t="s">
        <v>77</v>
      </c>
      <c r="B45" s="57" t="s">
        <v>78</v>
      </c>
      <c r="C45" s="58"/>
      <c r="D45" s="59">
        <v>0</v>
      </c>
      <c r="E45" s="59">
        <v>0</v>
      </c>
      <c r="F45" s="38"/>
    </row>
    <row r="46" spans="1:6" ht="18" customHeight="1" x14ac:dyDescent="0.35">
      <c r="A46" s="61" t="s">
        <v>79</v>
      </c>
      <c r="B46" s="57" t="s">
        <v>80</v>
      </c>
      <c r="C46" s="58"/>
      <c r="D46" s="59">
        <v>0</v>
      </c>
      <c r="E46" s="59">
        <v>0</v>
      </c>
      <c r="F46" s="38"/>
    </row>
    <row r="47" spans="1:6" ht="18" customHeight="1" x14ac:dyDescent="0.35">
      <c r="A47" s="67"/>
      <c r="B47" s="49" t="s">
        <v>81</v>
      </c>
      <c r="C47" s="50"/>
      <c r="D47" s="69">
        <v>692110.98707999999</v>
      </c>
      <c r="E47" s="69">
        <v>637165.55344000005</v>
      </c>
      <c r="F47" s="38"/>
    </row>
    <row r="48" spans="1:6" ht="18" customHeight="1" x14ac:dyDescent="0.35">
      <c r="A48" s="79"/>
      <c r="B48" s="80"/>
      <c r="C48" s="81"/>
      <c r="D48" s="82"/>
      <c r="E48" s="82"/>
      <c r="F48" s="38"/>
    </row>
    <row r="49" spans="1:6" ht="18" customHeight="1" x14ac:dyDescent="0.35">
      <c r="A49" s="48" t="s">
        <v>82</v>
      </c>
      <c r="B49" s="49" t="s">
        <v>83</v>
      </c>
      <c r="C49" s="50"/>
      <c r="D49" s="51"/>
      <c r="E49" s="51"/>
      <c r="F49" s="38"/>
    </row>
    <row r="50" spans="1:6" ht="18" customHeight="1" x14ac:dyDescent="0.35">
      <c r="A50" s="52" t="s">
        <v>84</v>
      </c>
      <c r="B50" s="53" t="s">
        <v>85</v>
      </c>
      <c r="C50" s="54" t="s">
        <v>86</v>
      </c>
      <c r="D50" s="55">
        <v>0</v>
      </c>
      <c r="E50" s="55">
        <v>0</v>
      </c>
      <c r="F50" s="38"/>
    </row>
    <row r="51" spans="1:6" ht="18" customHeight="1" x14ac:dyDescent="0.35">
      <c r="A51" s="61" t="s">
        <v>87</v>
      </c>
      <c r="B51" s="57" t="s">
        <v>88</v>
      </c>
      <c r="C51" s="58"/>
      <c r="D51" s="59">
        <v>0</v>
      </c>
      <c r="E51" s="59">
        <v>0</v>
      </c>
      <c r="F51" s="38"/>
    </row>
    <row r="52" spans="1:6" ht="18" customHeight="1" x14ac:dyDescent="0.35">
      <c r="A52" s="61" t="s">
        <v>89</v>
      </c>
      <c r="B52" s="57" t="s">
        <v>90</v>
      </c>
      <c r="C52" s="58"/>
      <c r="D52" s="59">
        <v>0</v>
      </c>
      <c r="E52" s="59">
        <v>0</v>
      </c>
      <c r="F52" s="38"/>
    </row>
    <row r="53" spans="1:6" ht="18" customHeight="1" x14ac:dyDescent="0.35">
      <c r="A53" s="62" t="s">
        <v>91</v>
      </c>
      <c r="B53" s="57" t="s">
        <v>92</v>
      </c>
      <c r="C53" s="58"/>
      <c r="D53" s="59">
        <v>0</v>
      </c>
      <c r="E53" s="59">
        <v>0</v>
      </c>
      <c r="F53" s="38"/>
    </row>
    <row r="54" spans="1:6" ht="18" customHeight="1" x14ac:dyDescent="0.35">
      <c r="A54" s="61" t="s">
        <v>93</v>
      </c>
      <c r="B54" s="57" t="s">
        <v>94</v>
      </c>
      <c r="C54" s="58"/>
      <c r="D54" s="59">
        <v>0</v>
      </c>
      <c r="E54" s="59">
        <v>0</v>
      </c>
      <c r="F54" s="38"/>
    </row>
    <row r="55" spans="1:6" ht="18" customHeight="1" x14ac:dyDescent="0.35">
      <c r="A55" s="61" t="s">
        <v>95</v>
      </c>
      <c r="B55" s="57" t="s">
        <v>96</v>
      </c>
      <c r="C55" s="58"/>
      <c r="D55" s="59">
        <v>0</v>
      </c>
      <c r="E55" s="59">
        <v>0</v>
      </c>
      <c r="F55" s="38"/>
    </row>
    <row r="56" spans="1:6" ht="18" customHeight="1" x14ac:dyDescent="0.35">
      <c r="A56" s="52" t="s">
        <v>97</v>
      </c>
      <c r="B56" s="53" t="s">
        <v>98</v>
      </c>
      <c r="C56" s="54" t="s">
        <v>99</v>
      </c>
      <c r="D56" s="55">
        <v>0</v>
      </c>
      <c r="E56" s="55">
        <v>0</v>
      </c>
      <c r="F56" s="38"/>
    </row>
    <row r="57" spans="1:6" ht="18" customHeight="1" x14ac:dyDescent="0.35">
      <c r="A57" s="61" t="s">
        <v>100</v>
      </c>
      <c r="B57" s="57" t="s">
        <v>101</v>
      </c>
      <c r="C57" s="58"/>
      <c r="D57" s="59">
        <v>0</v>
      </c>
      <c r="E57" s="59">
        <v>0</v>
      </c>
      <c r="F57" s="38"/>
    </row>
    <row r="58" spans="1:6" ht="18" customHeight="1" x14ac:dyDescent="0.35">
      <c r="A58" s="62" t="s">
        <v>102</v>
      </c>
      <c r="B58" s="57" t="s">
        <v>103</v>
      </c>
      <c r="C58" s="58"/>
      <c r="D58" s="59">
        <v>0</v>
      </c>
      <c r="E58" s="59">
        <v>0</v>
      </c>
      <c r="F58" s="38"/>
    </row>
    <row r="59" spans="1:6" ht="18" customHeight="1" x14ac:dyDescent="0.35">
      <c r="A59" s="63" t="s">
        <v>104</v>
      </c>
      <c r="B59" s="57" t="s">
        <v>105</v>
      </c>
      <c r="C59" s="58"/>
      <c r="D59" s="59">
        <v>0</v>
      </c>
      <c r="E59" s="59">
        <v>0</v>
      </c>
      <c r="F59" s="38"/>
    </row>
    <row r="60" spans="1:6" ht="18" customHeight="1" x14ac:dyDescent="0.35">
      <c r="A60" s="61" t="s">
        <v>106</v>
      </c>
      <c r="B60" s="57" t="s">
        <v>107</v>
      </c>
      <c r="C60" s="58"/>
      <c r="D60" s="59">
        <v>0</v>
      </c>
      <c r="E60" s="59">
        <v>0</v>
      </c>
      <c r="F60" s="38"/>
    </row>
    <row r="61" spans="1:6" ht="18" customHeight="1" x14ac:dyDescent="0.35">
      <c r="A61" s="61" t="s">
        <v>108</v>
      </c>
      <c r="B61" s="57" t="s">
        <v>109</v>
      </c>
      <c r="C61" s="58"/>
      <c r="D61" s="59">
        <v>0</v>
      </c>
      <c r="E61" s="59">
        <v>0</v>
      </c>
      <c r="F61" s="38"/>
    </row>
    <row r="62" spans="1:6" ht="18" customHeight="1" x14ac:dyDescent="0.35">
      <c r="A62" s="61" t="s">
        <v>110</v>
      </c>
      <c r="B62" s="57" t="s">
        <v>111</v>
      </c>
      <c r="C62" s="58"/>
      <c r="D62" s="59">
        <v>0</v>
      </c>
      <c r="E62" s="59">
        <v>0</v>
      </c>
      <c r="F62" s="38"/>
    </row>
    <row r="63" spans="1:6" ht="18" customHeight="1" x14ac:dyDescent="0.35">
      <c r="A63" s="61" t="s">
        <v>112</v>
      </c>
      <c r="B63" s="57" t="s">
        <v>113</v>
      </c>
      <c r="C63" s="58"/>
      <c r="D63" s="59">
        <v>0</v>
      </c>
      <c r="E63" s="59">
        <v>0</v>
      </c>
      <c r="F63" s="38"/>
    </row>
    <row r="64" spans="1:6" ht="18" customHeight="1" x14ac:dyDescent="0.35">
      <c r="A64" s="52" t="s">
        <v>114</v>
      </c>
      <c r="B64" s="53" t="s">
        <v>115</v>
      </c>
      <c r="C64" s="54" t="s">
        <v>116</v>
      </c>
      <c r="D64" s="55">
        <v>2290749.1597500001</v>
      </c>
      <c r="E64" s="55">
        <v>2345850.7483099997</v>
      </c>
      <c r="F64" s="38"/>
    </row>
    <row r="65" spans="1:6" ht="18" customHeight="1" x14ac:dyDescent="0.35">
      <c r="A65" s="56" t="s">
        <v>117</v>
      </c>
      <c r="B65" s="57" t="s">
        <v>118</v>
      </c>
      <c r="C65" s="58"/>
      <c r="D65" s="59">
        <v>2250206.5140300002</v>
      </c>
      <c r="E65" s="59">
        <v>2308816.1175199999</v>
      </c>
      <c r="F65" s="38"/>
    </row>
    <row r="66" spans="1:6" ht="18" customHeight="1" x14ac:dyDescent="0.35">
      <c r="A66" s="56" t="s">
        <v>119</v>
      </c>
      <c r="B66" s="57" t="s">
        <v>120</v>
      </c>
      <c r="C66" s="58"/>
      <c r="D66" s="59">
        <v>0</v>
      </c>
      <c r="E66" s="59">
        <v>0</v>
      </c>
      <c r="F66" s="38"/>
    </row>
    <row r="67" spans="1:6" ht="18" customHeight="1" x14ac:dyDescent="0.35">
      <c r="A67" s="56" t="s">
        <v>121</v>
      </c>
      <c r="B67" s="57" t="s">
        <v>122</v>
      </c>
      <c r="C67" s="58"/>
      <c r="D67" s="59">
        <v>0</v>
      </c>
      <c r="E67" s="59">
        <v>0</v>
      </c>
      <c r="F67" s="38"/>
    </row>
    <row r="68" spans="1:6" ht="18" customHeight="1" x14ac:dyDescent="0.35">
      <c r="A68" s="56" t="s">
        <v>123</v>
      </c>
      <c r="B68" s="57" t="s">
        <v>124</v>
      </c>
      <c r="C68" s="58"/>
      <c r="D68" s="59">
        <v>0</v>
      </c>
      <c r="E68" s="59">
        <v>0</v>
      </c>
      <c r="F68" s="38"/>
    </row>
    <row r="69" spans="1:6" ht="18" customHeight="1" x14ac:dyDescent="0.35">
      <c r="A69" s="56" t="s">
        <v>125</v>
      </c>
      <c r="B69" s="57" t="s">
        <v>126</v>
      </c>
      <c r="C69" s="58"/>
      <c r="D69" s="59">
        <v>0</v>
      </c>
      <c r="E69" s="59">
        <v>0</v>
      </c>
      <c r="F69" s="38"/>
    </row>
    <row r="70" spans="1:6" ht="18" customHeight="1" x14ac:dyDescent="0.35">
      <c r="A70" s="56" t="s">
        <v>127</v>
      </c>
      <c r="B70" s="57" t="s">
        <v>128</v>
      </c>
      <c r="C70" s="58"/>
      <c r="D70" s="59">
        <v>0</v>
      </c>
      <c r="E70" s="59">
        <v>0</v>
      </c>
      <c r="F70" s="38"/>
    </row>
    <row r="71" spans="1:6" ht="18" customHeight="1" x14ac:dyDescent="0.35">
      <c r="A71" s="56" t="s">
        <v>129</v>
      </c>
      <c r="B71" s="57" t="s">
        <v>130</v>
      </c>
      <c r="C71" s="58"/>
      <c r="D71" s="59">
        <v>0</v>
      </c>
      <c r="E71" s="59">
        <v>0</v>
      </c>
      <c r="F71" s="38"/>
    </row>
    <row r="72" spans="1:6" ht="18" customHeight="1" x14ac:dyDescent="0.35">
      <c r="A72" s="61" t="s">
        <v>131</v>
      </c>
      <c r="B72" s="57" t="s">
        <v>132</v>
      </c>
      <c r="C72" s="58"/>
      <c r="D72" s="59">
        <v>40542.64572000003</v>
      </c>
      <c r="E72" s="59">
        <v>37034.630789999988</v>
      </c>
      <c r="F72" s="38"/>
    </row>
    <row r="73" spans="1:6" ht="18" customHeight="1" x14ac:dyDescent="0.35">
      <c r="A73" s="56" t="s">
        <v>133</v>
      </c>
      <c r="B73" s="57" t="s">
        <v>134</v>
      </c>
      <c r="C73" s="58"/>
      <c r="D73" s="59">
        <v>0</v>
      </c>
      <c r="E73" s="59">
        <v>0</v>
      </c>
      <c r="F73" s="38"/>
    </row>
    <row r="74" spans="1:6" ht="18" customHeight="1" x14ac:dyDescent="0.35">
      <c r="A74" s="52" t="s">
        <v>135</v>
      </c>
      <c r="B74" s="53" t="s">
        <v>136</v>
      </c>
      <c r="C74" s="54" t="s">
        <v>137</v>
      </c>
      <c r="D74" s="55">
        <v>0</v>
      </c>
      <c r="E74" s="55">
        <v>0</v>
      </c>
      <c r="F74" s="38"/>
    </row>
    <row r="75" spans="1:6" ht="18" customHeight="1" x14ac:dyDescent="0.35">
      <c r="A75" s="56" t="s">
        <v>138</v>
      </c>
      <c r="B75" s="57" t="s">
        <v>139</v>
      </c>
      <c r="C75" s="58"/>
      <c r="D75" s="59">
        <v>0</v>
      </c>
      <c r="E75" s="59">
        <v>0</v>
      </c>
      <c r="F75" s="38"/>
    </row>
    <row r="76" spans="1:6" ht="18" customHeight="1" x14ac:dyDescent="0.35">
      <c r="A76" s="56" t="s">
        <v>140</v>
      </c>
      <c r="B76" s="57" t="s">
        <v>141</v>
      </c>
      <c r="C76" s="58"/>
      <c r="D76" s="59">
        <v>0</v>
      </c>
      <c r="E76" s="59">
        <v>0</v>
      </c>
      <c r="F76" s="38"/>
    </row>
    <row r="77" spans="1:6" ht="18" customHeight="1" x14ac:dyDescent="0.35">
      <c r="A77" s="56" t="s">
        <v>142</v>
      </c>
      <c r="B77" s="57" t="s">
        <v>143</v>
      </c>
      <c r="C77" s="58"/>
      <c r="D77" s="59">
        <v>0</v>
      </c>
      <c r="E77" s="59">
        <v>0</v>
      </c>
      <c r="F77" s="38"/>
    </row>
    <row r="78" spans="1:6" ht="18" customHeight="1" x14ac:dyDescent="0.35">
      <c r="A78" s="56" t="s">
        <v>144</v>
      </c>
      <c r="B78" s="57" t="s">
        <v>145</v>
      </c>
      <c r="C78" s="58"/>
      <c r="D78" s="59">
        <v>0</v>
      </c>
      <c r="E78" s="59">
        <v>0</v>
      </c>
      <c r="F78" s="38"/>
    </row>
    <row r="79" spans="1:6" ht="18" customHeight="1" x14ac:dyDescent="0.35">
      <c r="A79" s="61" t="s">
        <v>146</v>
      </c>
      <c r="B79" s="57" t="s">
        <v>147</v>
      </c>
      <c r="C79" s="58"/>
      <c r="D79" s="59">
        <v>0</v>
      </c>
      <c r="E79" s="59">
        <v>0</v>
      </c>
      <c r="F79" s="38"/>
    </row>
    <row r="80" spans="1:6" ht="18" customHeight="1" x14ac:dyDescent="0.35">
      <c r="A80" s="56" t="s">
        <v>148</v>
      </c>
      <c r="B80" s="57" t="s">
        <v>149</v>
      </c>
      <c r="C80" s="58"/>
      <c r="D80" s="59">
        <v>0</v>
      </c>
      <c r="E80" s="59">
        <v>0</v>
      </c>
      <c r="F80" s="38"/>
    </row>
    <row r="81" spans="1:6" ht="18" customHeight="1" x14ac:dyDescent="0.35">
      <c r="A81" s="52" t="s">
        <v>150</v>
      </c>
      <c r="B81" s="53" t="s">
        <v>151</v>
      </c>
      <c r="C81" s="54" t="s">
        <v>152</v>
      </c>
      <c r="D81" s="55">
        <v>0</v>
      </c>
      <c r="E81" s="55">
        <v>0</v>
      </c>
      <c r="F81" s="38"/>
    </row>
    <row r="82" spans="1:6" ht="18" customHeight="1" x14ac:dyDescent="0.35">
      <c r="A82" s="61" t="s">
        <v>153</v>
      </c>
      <c r="B82" s="57" t="s">
        <v>154</v>
      </c>
      <c r="C82" s="58"/>
      <c r="D82" s="59">
        <v>0</v>
      </c>
      <c r="E82" s="59">
        <v>0</v>
      </c>
      <c r="F82" s="38"/>
    </row>
    <row r="83" spans="1:6" ht="18" customHeight="1" x14ac:dyDescent="0.35">
      <c r="A83" s="61" t="s">
        <v>155</v>
      </c>
      <c r="B83" s="57" t="s">
        <v>156</v>
      </c>
      <c r="C83" s="58"/>
      <c r="D83" s="59">
        <v>0</v>
      </c>
      <c r="E83" s="59">
        <v>0</v>
      </c>
      <c r="F83" s="38"/>
    </row>
    <row r="84" spans="1:6" ht="18" customHeight="1" x14ac:dyDescent="0.35">
      <c r="A84" s="61" t="s">
        <v>157</v>
      </c>
      <c r="B84" s="57" t="s">
        <v>158</v>
      </c>
      <c r="C84" s="58"/>
      <c r="D84" s="59">
        <v>0</v>
      </c>
      <c r="E84" s="59">
        <v>0</v>
      </c>
      <c r="F84" s="38"/>
    </row>
    <row r="85" spans="1:6" ht="18" customHeight="1" x14ac:dyDescent="0.35">
      <c r="A85" s="61" t="s">
        <v>159</v>
      </c>
      <c r="B85" s="57" t="s">
        <v>160</v>
      </c>
      <c r="C85" s="58"/>
      <c r="D85" s="59">
        <v>0</v>
      </c>
      <c r="E85" s="59">
        <v>0</v>
      </c>
      <c r="F85" s="38"/>
    </row>
    <row r="86" spans="1:6" ht="18" customHeight="1" x14ac:dyDescent="0.35">
      <c r="A86" s="52" t="s">
        <v>161</v>
      </c>
      <c r="B86" s="53" t="s">
        <v>162</v>
      </c>
      <c r="C86" s="54" t="s">
        <v>163</v>
      </c>
      <c r="D86" s="55">
        <v>0</v>
      </c>
      <c r="E86" s="55">
        <v>0</v>
      </c>
      <c r="F86" s="38"/>
    </row>
    <row r="87" spans="1:6" ht="18" customHeight="1" x14ac:dyDescent="0.35">
      <c r="A87" s="61" t="s">
        <v>164</v>
      </c>
      <c r="B87" s="57" t="s">
        <v>165</v>
      </c>
      <c r="C87" s="58"/>
      <c r="D87" s="59">
        <v>0</v>
      </c>
      <c r="E87" s="59">
        <v>0</v>
      </c>
      <c r="F87" s="38"/>
    </row>
    <row r="88" spans="1:6" ht="18" customHeight="1" x14ac:dyDescent="0.35">
      <c r="A88" s="61" t="s">
        <v>166</v>
      </c>
      <c r="B88" s="57" t="s">
        <v>167</v>
      </c>
      <c r="C88" s="58"/>
      <c r="D88" s="59">
        <v>0</v>
      </c>
      <c r="E88" s="59">
        <v>0</v>
      </c>
      <c r="F88" s="38"/>
    </row>
    <row r="89" spans="1:6" ht="18" customHeight="1" x14ac:dyDescent="0.35">
      <c r="A89" s="61" t="s">
        <v>168</v>
      </c>
      <c r="B89" s="57" t="s">
        <v>169</v>
      </c>
      <c r="C89" s="58"/>
      <c r="D89" s="59">
        <v>0</v>
      </c>
      <c r="E89" s="59">
        <v>0</v>
      </c>
      <c r="F89" s="38"/>
    </row>
    <row r="90" spans="1:6" ht="18" customHeight="1" x14ac:dyDescent="0.35">
      <c r="A90" s="67"/>
      <c r="B90" s="68" t="s">
        <v>170</v>
      </c>
      <c r="C90" s="50"/>
      <c r="D90" s="69">
        <v>2290749.1597500001</v>
      </c>
      <c r="E90" s="69">
        <v>2345850.7483099997</v>
      </c>
      <c r="F90" s="38"/>
    </row>
    <row r="91" spans="1:6" ht="18" customHeight="1" x14ac:dyDescent="0.35">
      <c r="A91" s="70"/>
      <c r="B91" s="45" t="s">
        <v>171</v>
      </c>
      <c r="C91" s="46"/>
      <c r="D91" s="71">
        <v>2982860.14683</v>
      </c>
      <c r="E91" s="71">
        <v>2983016.3017499996</v>
      </c>
      <c r="F91" s="38"/>
    </row>
    <row r="92" spans="1:6" ht="18" customHeight="1" x14ac:dyDescent="0.35">
      <c r="A92" s="79"/>
      <c r="B92" s="80"/>
      <c r="C92" s="81"/>
      <c r="D92" s="82" t="s">
        <v>172</v>
      </c>
      <c r="E92" s="82" t="s">
        <v>172</v>
      </c>
      <c r="F92" s="37"/>
    </row>
    <row r="93" spans="1:6" ht="18" customHeight="1" x14ac:dyDescent="0.35">
      <c r="A93" s="74" t="s">
        <v>173</v>
      </c>
      <c r="B93" s="45" t="s">
        <v>174</v>
      </c>
      <c r="C93" s="75"/>
      <c r="D93" s="76"/>
      <c r="E93" s="76"/>
      <c r="F93" s="37"/>
    </row>
    <row r="94" spans="1:6" ht="18" customHeight="1" x14ac:dyDescent="0.35">
      <c r="A94" s="72" t="s">
        <v>175</v>
      </c>
      <c r="B94" s="49" t="s">
        <v>176</v>
      </c>
      <c r="C94" s="73"/>
      <c r="D94" s="69"/>
      <c r="E94" s="69"/>
      <c r="F94" s="37"/>
    </row>
    <row r="95" spans="1:6" ht="18" customHeight="1" x14ac:dyDescent="0.35">
      <c r="A95" s="52" t="s">
        <v>177</v>
      </c>
      <c r="B95" s="53" t="s">
        <v>178</v>
      </c>
      <c r="C95" s="54" t="s">
        <v>179</v>
      </c>
      <c r="D95" s="55">
        <v>335769.31806000002</v>
      </c>
      <c r="E95" s="55">
        <v>262641.56556999998</v>
      </c>
      <c r="F95" s="38"/>
    </row>
    <row r="96" spans="1:6" ht="18" customHeight="1" x14ac:dyDescent="0.35">
      <c r="A96" s="61" t="s">
        <v>180</v>
      </c>
      <c r="B96" s="57" t="s">
        <v>181</v>
      </c>
      <c r="C96" s="58"/>
      <c r="D96" s="59">
        <v>78081.063880000002</v>
      </c>
      <c r="E96" s="59">
        <v>25016.069010000003</v>
      </c>
      <c r="F96" s="38"/>
    </row>
    <row r="97" spans="1:6" ht="18" customHeight="1" x14ac:dyDescent="0.35">
      <c r="A97" s="61" t="s">
        <v>182</v>
      </c>
      <c r="B97" s="57" t="s">
        <v>183</v>
      </c>
      <c r="C97" s="58"/>
      <c r="D97" s="59">
        <v>166882.27711000002</v>
      </c>
      <c r="E97" s="59">
        <v>170874.13838999998</v>
      </c>
      <c r="F97" s="38"/>
    </row>
    <row r="98" spans="1:6" ht="18" customHeight="1" x14ac:dyDescent="0.35">
      <c r="A98" s="61" t="s">
        <v>184</v>
      </c>
      <c r="B98" s="57" t="s">
        <v>185</v>
      </c>
      <c r="C98" s="58"/>
      <c r="D98" s="59">
        <v>0</v>
      </c>
      <c r="E98" s="59">
        <v>0</v>
      </c>
      <c r="F98" s="38"/>
    </row>
    <row r="99" spans="1:6" ht="18" customHeight="1" x14ac:dyDescent="0.35">
      <c r="A99" s="61" t="s">
        <v>186</v>
      </c>
      <c r="B99" s="57" t="s">
        <v>187</v>
      </c>
      <c r="C99" s="58"/>
      <c r="D99" s="59">
        <v>0</v>
      </c>
      <c r="E99" s="59">
        <v>0</v>
      </c>
      <c r="F99" s="38"/>
    </row>
    <row r="100" spans="1:6" ht="18" customHeight="1" x14ac:dyDescent="0.35">
      <c r="A100" s="61" t="s">
        <v>188</v>
      </c>
      <c r="B100" s="57" t="s">
        <v>189</v>
      </c>
      <c r="C100" s="58"/>
      <c r="D100" s="59">
        <v>0</v>
      </c>
      <c r="E100" s="59">
        <v>0</v>
      </c>
      <c r="F100" s="38"/>
    </row>
    <row r="101" spans="1:6" ht="18" customHeight="1" x14ac:dyDescent="0.35">
      <c r="A101" s="61" t="s">
        <v>190</v>
      </c>
      <c r="B101" s="57" t="s">
        <v>191</v>
      </c>
      <c r="C101" s="58"/>
      <c r="D101" s="59">
        <v>0</v>
      </c>
      <c r="E101" s="59">
        <v>0</v>
      </c>
      <c r="F101" s="38"/>
    </row>
    <row r="102" spans="1:6" ht="18" customHeight="1" x14ac:dyDescent="0.35">
      <c r="A102" s="61" t="s">
        <v>192</v>
      </c>
      <c r="B102" s="57" t="s">
        <v>193</v>
      </c>
      <c r="C102" s="58"/>
      <c r="D102" s="59">
        <v>0</v>
      </c>
      <c r="E102" s="59">
        <v>0</v>
      </c>
      <c r="F102" s="38"/>
    </row>
    <row r="103" spans="1:6" ht="18" customHeight="1" x14ac:dyDescent="0.35">
      <c r="A103" s="61" t="s">
        <v>194</v>
      </c>
      <c r="B103" s="57" t="s">
        <v>195</v>
      </c>
      <c r="C103" s="58"/>
      <c r="D103" s="59">
        <v>90805.977069999994</v>
      </c>
      <c r="E103" s="59">
        <v>66751.358170000007</v>
      </c>
      <c r="F103" s="38"/>
    </row>
    <row r="104" spans="1:6" ht="18" customHeight="1" x14ac:dyDescent="0.35">
      <c r="A104" s="64" t="s">
        <v>196</v>
      </c>
      <c r="B104" s="57" t="s">
        <v>197</v>
      </c>
      <c r="C104" s="58"/>
      <c r="D104" s="59">
        <v>0</v>
      </c>
      <c r="E104" s="59">
        <v>0</v>
      </c>
      <c r="F104" s="38"/>
    </row>
    <row r="105" spans="1:6" ht="18" customHeight="1" x14ac:dyDescent="0.35">
      <c r="A105" s="61" t="s">
        <v>198</v>
      </c>
      <c r="B105" s="57" t="s">
        <v>199</v>
      </c>
      <c r="C105" s="58"/>
      <c r="D105" s="59">
        <v>0</v>
      </c>
      <c r="E105" s="59">
        <v>0</v>
      </c>
      <c r="F105" s="38"/>
    </row>
    <row r="106" spans="1:6" ht="18" customHeight="1" x14ac:dyDescent="0.35">
      <c r="A106" s="52" t="s">
        <v>200</v>
      </c>
      <c r="B106" s="53" t="s">
        <v>201</v>
      </c>
      <c r="C106" s="54" t="s">
        <v>202</v>
      </c>
      <c r="D106" s="55">
        <v>0</v>
      </c>
      <c r="E106" s="55">
        <v>0</v>
      </c>
      <c r="F106" s="38"/>
    </row>
    <row r="107" spans="1:6" ht="18" customHeight="1" x14ac:dyDescent="0.35">
      <c r="A107" s="61" t="s">
        <v>203</v>
      </c>
      <c r="B107" s="57" t="s">
        <v>204</v>
      </c>
      <c r="C107" s="58"/>
      <c r="D107" s="59">
        <v>0</v>
      </c>
      <c r="E107" s="59">
        <v>0</v>
      </c>
      <c r="F107" s="38"/>
    </row>
    <row r="108" spans="1:6" ht="18" customHeight="1" x14ac:dyDescent="0.35">
      <c r="A108" s="61" t="s">
        <v>205</v>
      </c>
      <c r="B108" s="57" t="s">
        <v>206</v>
      </c>
      <c r="C108" s="58"/>
      <c r="D108" s="59">
        <v>0</v>
      </c>
      <c r="E108" s="59">
        <v>0</v>
      </c>
      <c r="F108" s="38"/>
    </row>
    <row r="109" spans="1:6" ht="18" customHeight="1" x14ac:dyDescent="0.35">
      <c r="A109" s="61" t="s">
        <v>207</v>
      </c>
      <c r="B109" s="57" t="s">
        <v>208</v>
      </c>
      <c r="C109" s="58"/>
      <c r="D109" s="59">
        <v>0</v>
      </c>
      <c r="E109" s="59">
        <v>0</v>
      </c>
      <c r="F109" s="38"/>
    </row>
    <row r="110" spans="1:6" ht="18" customHeight="1" x14ac:dyDescent="0.35">
      <c r="A110" s="61" t="s">
        <v>209</v>
      </c>
      <c r="B110" s="57" t="s">
        <v>210</v>
      </c>
      <c r="C110" s="58"/>
      <c r="D110" s="59">
        <v>0</v>
      </c>
      <c r="E110" s="59">
        <v>0</v>
      </c>
      <c r="F110" s="38"/>
    </row>
    <row r="111" spans="1:6" ht="18" customHeight="1" x14ac:dyDescent="0.35">
      <c r="A111" s="61" t="s">
        <v>211</v>
      </c>
      <c r="B111" s="57" t="s">
        <v>212</v>
      </c>
      <c r="C111" s="58"/>
      <c r="D111" s="59">
        <v>0</v>
      </c>
      <c r="E111" s="59">
        <v>0</v>
      </c>
      <c r="F111" s="38"/>
    </row>
    <row r="112" spans="1:6" ht="18" customHeight="1" x14ac:dyDescent="0.35">
      <c r="A112" s="52" t="s">
        <v>213</v>
      </c>
      <c r="B112" s="53" t="s">
        <v>214</v>
      </c>
      <c r="C112" s="54" t="s">
        <v>215</v>
      </c>
      <c r="D112" s="55">
        <v>9694.0783900000006</v>
      </c>
      <c r="E112" s="55">
        <v>7146.0722599999999</v>
      </c>
      <c r="F112" s="38"/>
    </row>
    <row r="113" spans="1:6" ht="18" customHeight="1" x14ac:dyDescent="0.35">
      <c r="A113" s="61" t="s">
        <v>216</v>
      </c>
      <c r="B113" s="57" t="s">
        <v>217</v>
      </c>
      <c r="C113" s="58"/>
      <c r="D113" s="59">
        <v>0</v>
      </c>
      <c r="E113" s="59">
        <v>0</v>
      </c>
      <c r="F113" s="38"/>
    </row>
    <row r="114" spans="1:6" ht="18" customHeight="1" x14ac:dyDescent="0.35">
      <c r="A114" s="61" t="s">
        <v>218</v>
      </c>
      <c r="B114" s="57" t="s">
        <v>219</v>
      </c>
      <c r="C114" s="58"/>
      <c r="D114" s="59">
        <v>0</v>
      </c>
      <c r="E114" s="59">
        <v>0</v>
      </c>
      <c r="F114" s="38"/>
    </row>
    <row r="115" spans="1:6" ht="18" customHeight="1" x14ac:dyDescent="0.35">
      <c r="A115" s="61" t="s">
        <v>220</v>
      </c>
      <c r="B115" s="57" t="s">
        <v>221</v>
      </c>
      <c r="C115" s="58"/>
      <c r="D115" s="59">
        <v>9694.0783900000006</v>
      </c>
      <c r="E115" s="59">
        <v>7146.0722599999999</v>
      </c>
      <c r="F115" s="38"/>
    </row>
    <row r="116" spans="1:6" ht="18" customHeight="1" x14ac:dyDescent="0.35">
      <c r="A116" s="61" t="s">
        <v>1689</v>
      </c>
      <c r="B116" s="57" t="s">
        <v>1690</v>
      </c>
      <c r="C116" s="58"/>
      <c r="D116" s="59">
        <v>0</v>
      </c>
      <c r="E116" s="59">
        <v>0</v>
      </c>
      <c r="F116" s="38"/>
    </row>
    <row r="117" spans="1:6" ht="18" customHeight="1" x14ac:dyDescent="0.35">
      <c r="A117" s="61" t="s">
        <v>222</v>
      </c>
      <c r="B117" s="57" t="s">
        <v>223</v>
      </c>
      <c r="C117" s="58"/>
      <c r="D117" s="59">
        <v>0</v>
      </c>
      <c r="E117" s="59">
        <v>0</v>
      </c>
      <c r="F117" s="38"/>
    </row>
    <row r="118" spans="1:6" ht="18" customHeight="1" x14ac:dyDescent="0.35">
      <c r="A118" s="52" t="s">
        <v>224</v>
      </c>
      <c r="B118" s="53" t="s">
        <v>225</v>
      </c>
      <c r="C118" s="54" t="s">
        <v>226</v>
      </c>
      <c r="D118" s="55">
        <v>519969.56567000004</v>
      </c>
      <c r="E118" s="55">
        <v>489923.92134</v>
      </c>
      <c r="F118" s="38"/>
    </row>
    <row r="119" spans="1:6" ht="18" customHeight="1" x14ac:dyDescent="0.35">
      <c r="A119" s="61" t="s">
        <v>227</v>
      </c>
      <c r="B119" s="57" t="s">
        <v>228</v>
      </c>
      <c r="C119" s="58"/>
      <c r="D119" s="59">
        <v>519969.56567000004</v>
      </c>
      <c r="E119" s="59">
        <v>489923.92134</v>
      </c>
      <c r="F119" s="38"/>
    </row>
    <row r="120" spans="1:6" ht="18" customHeight="1" x14ac:dyDescent="0.35">
      <c r="A120" s="61" t="s">
        <v>229</v>
      </c>
      <c r="B120" s="57" t="s">
        <v>230</v>
      </c>
      <c r="C120" s="58"/>
      <c r="D120" s="59">
        <v>0</v>
      </c>
      <c r="E120" s="59">
        <v>0</v>
      </c>
      <c r="F120" s="38"/>
    </row>
    <row r="121" spans="1:6" ht="18" customHeight="1" x14ac:dyDescent="0.35">
      <c r="A121" s="52" t="s">
        <v>231</v>
      </c>
      <c r="B121" s="53" t="s">
        <v>232</v>
      </c>
      <c r="C121" s="54" t="s">
        <v>233</v>
      </c>
      <c r="D121" s="55">
        <v>0</v>
      </c>
      <c r="E121" s="55">
        <v>0</v>
      </c>
      <c r="F121" s="38"/>
    </row>
    <row r="122" spans="1:6" ht="18" customHeight="1" x14ac:dyDescent="0.35">
      <c r="A122" s="61" t="s">
        <v>234</v>
      </c>
      <c r="B122" s="57" t="s">
        <v>235</v>
      </c>
      <c r="C122" s="58"/>
      <c r="D122" s="59">
        <v>0</v>
      </c>
      <c r="E122" s="59">
        <v>0</v>
      </c>
      <c r="F122" s="38"/>
    </row>
    <row r="123" spans="1:6" ht="18" customHeight="1" x14ac:dyDescent="0.35">
      <c r="A123" s="62" t="s">
        <v>236</v>
      </c>
      <c r="B123" s="57" t="s">
        <v>237</v>
      </c>
      <c r="C123" s="58"/>
      <c r="D123" s="59">
        <v>0</v>
      </c>
      <c r="E123" s="59">
        <v>0</v>
      </c>
      <c r="F123" s="38"/>
    </row>
    <row r="124" spans="1:6" ht="18" customHeight="1" x14ac:dyDescent="0.35">
      <c r="A124" s="61" t="s">
        <v>238</v>
      </c>
      <c r="B124" s="57" t="s">
        <v>239</v>
      </c>
      <c r="C124" s="58"/>
      <c r="D124" s="59">
        <v>0</v>
      </c>
      <c r="E124" s="59">
        <v>0</v>
      </c>
      <c r="F124" s="38"/>
    </row>
    <row r="125" spans="1:6" ht="18" customHeight="1" x14ac:dyDescent="0.35">
      <c r="A125" s="67"/>
      <c r="B125" s="68" t="s">
        <v>240</v>
      </c>
      <c r="C125" s="50"/>
      <c r="D125" s="69">
        <v>865432.96212000004</v>
      </c>
      <c r="E125" s="69">
        <v>759711.55917000002</v>
      </c>
      <c r="F125" s="38"/>
    </row>
    <row r="126" spans="1:6" ht="18" customHeight="1" x14ac:dyDescent="0.35">
      <c r="A126" s="79"/>
      <c r="B126" s="80"/>
      <c r="C126" s="81"/>
      <c r="D126" s="82"/>
      <c r="E126" s="82"/>
      <c r="F126" s="37"/>
    </row>
    <row r="127" spans="1:6" ht="18" customHeight="1" x14ac:dyDescent="0.35">
      <c r="A127" s="72" t="s">
        <v>241</v>
      </c>
      <c r="B127" s="49" t="s">
        <v>242</v>
      </c>
      <c r="C127" s="73"/>
      <c r="D127" s="69"/>
      <c r="E127" s="69"/>
      <c r="F127" s="37"/>
    </row>
    <row r="128" spans="1:6" ht="18" customHeight="1" x14ac:dyDescent="0.35">
      <c r="A128" s="52" t="s">
        <v>243</v>
      </c>
      <c r="B128" s="53" t="s">
        <v>244</v>
      </c>
      <c r="C128" s="54" t="s">
        <v>245</v>
      </c>
      <c r="D128" s="55">
        <v>207559.08207</v>
      </c>
      <c r="E128" s="55">
        <v>237226.80596999999</v>
      </c>
      <c r="F128" s="38"/>
    </row>
    <row r="129" spans="1:6" ht="18" customHeight="1" x14ac:dyDescent="0.35">
      <c r="A129" s="61" t="s">
        <v>246</v>
      </c>
      <c r="B129" s="57" t="s">
        <v>247</v>
      </c>
      <c r="C129" s="58"/>
      <c r="D129" s="59">
        <v>0</v>
      </c>
      <c r="E129" s="59">
        <v>0</v>
      </c>
      <c r="F129" s="38"/>
    </row>
    <row r="130" spans="1:6" ht="18" customHeight="1" x14ac:dyDescent="0.35">
      <c r="A130" s="61" t="s">
        <v>248</v>
      </c>
      <c r="B130" s="57" t="s">
        <v>249</v>
      </c>
      <c r="C130" s="58"/>
      <c r="D130" s="59">
        <v>207559.08207</v>
      </c>
      <c r="E130" s="59">
        <v>237226.80596999999</v>
      </c>
      <c r="F130" s="38"/>
    </row>
    <row r="131" spans="1:6" ht="18" customHeight="1" x14ac:dyDescent="0.35">
      <c r="A131" s="61" t="s">
        <v>250</v>
      </c>
      <c r="B131" s="57" t="s">
        <v>251</v>
      </c>
      <c r="C131" s="58"/>
      <c r="D131" s="59">
        <v>0</v>
      </c>
      <c r="E131" s="59">
        <v>0</v>
      </c>
      <c r="F131" s="38"/>
    </row>
    <row r="132" spans="1:6" ht="18" customHeight="1" x14ac:dyDescent="0.35">
      <c r="A132" s="61" t="s">
        <v>252</v>
      </c>
      <c r="B132" s="57" t="s">
        <v>253</v>
      </c>
      <c r="C132" s="58"/>
      <c r="D132" s="59">
        <v>0</v>
      </c>
      <c r="E132" s="59">
        <v>0</v>
      </c>
      <c r="F132" s="38"/>
    </row>
    <row r="133" spans="1:6" ht="18" customHeight="1" x14ac:dyDescent="0.35">
      <c r="A133" s="61" t="s">
        <v>254</v>
      </c>
      <c r="B133" s="57" t="s">
        <v>255</v>
      </c>
      <c r="C133" s="58"/>
      <c r="D133" s="59">
        <v>0</v>
      </c>
      <c r="E133" s="59">
        <v>0</v>
      </c>
      <c r="F133" s="38"/>
    </row>
    <row r="134" spans="1:6" ht="18" customHeight="1" x14ac:dyDescent="0.35">
      <c r="A134" s="61" t="s">
        <v>256</v>
      </c>
      <c r="B134" s="57" t="s">
        <v>257</v>
      </c>
      <c r="C134" s="58"/>
      <c r="D134" s="59">
        <v>0</v>
      </c>
      <c r="E134" s="59">
        <v>0</v>
      </c>
      <c r="F134" s="38"/>
    </row>
    <row r="135" spans="1:6" ht="18" customHeight="1" x14ac:dyDescent="0.35">
      <c r="A135" s="61" t="s">
        <v>258</v>
      </c>
      <c r="B135" s="57" t="s">
        <v>259</v>
      </c>
      <c r="C135" s="58"/>
      <c r="D135" s="59">
        <v>0</v>
      </c>
      <c r="E135" s="59">
        <v>0</v>
      </c>
      <c r="F135" s="38"/>
    </row>
    <row r="136" spans="1:6" ht="18" customHeight="1" x14ac:dyDescent="0.35">
      <c r="A136" s="52" t="s">
        <v>260</v>
      </c>
      <c r="B136" s="53" t="s">
        <v>261</v>
      </c>
      <c r="C136" s="54" t="s">
        <v>262</v>
      </c>
      <c r="D136" s="55">
        <v>0</v>
      </c>
      <c r="E136" s="55">
        <v>0</v>
      </c>
      <c r="F136" s="38"/>
    </row>
    <row r="137" spans="1:6" ht="18" customHeight="1" x14ac:dyDescent="0.35">
      <c r="A137" s="61" t="s">
        <v>263</v>
      </c>
      <c r="B137" s="57" t="s">
        <v>264</v>
      </c>
      <c r="C137" s="58"/>
      <c r="D137" s="59">
        <v>0</v>
      </c>
      <c r="E137" s="59">
        <v>0</v>
      </c>
      <c r="F137" s="38"/>
    </row>
    <row r="138" spans="1:6" ht="18" customHeight="1" x14ac:dyDescent="0.35">
      <c r="A138" s="61" t="s">
        <v>265</v>
      </c>
      <c r="B138" s="57" t="s">
        <v>266</v>
      </c>
      <c r="C138" s="58"/>
      <c r="D138" s="59">
        <v>0</v>
      </c>
      <c r="E138" s="59">
        <v>0</v>
      </c>
      <c r="F138" s="38"/>
    </row>
    <row r="139" spans="1:6" ht="18" customHeight="1" x14ac:dyDescent="0.35">
      <c r="A139" s="61" t="s">
        <v>267</v>
      </c>
      <c r="B139" s="57" t="s">
        <v>268</v>
      </c>
      <c r="C139" s="58"/>
      <c r="D139" s="59">
        <v>0</v>
      </c>
      <c r="E139" s="59">
        <v>0</v>
      </c>
      <c r="F139" s="38"/>
    </row>
    <row r="140" spans="1:6" ht="18" customHeight="1" x14ac:dyDescent="0.35">
      <c r="A140" s="52" t="s">
        <v>269</v>
      </c>
      <c r="B140" s="53" t="s">
        <v>214</v>
      </c>
      <c r="C140" s="54" t="s">
        <v>270</v>
      </c>
      <c r="D140" s="55">
        <v>0</v>
      </c>
      <c r="E140" s="55">
        <v>0</v>
      </c>
      <c r="F140" s="38"/>
    </row>
    <row r="141" spans="1:6" ht="18" customHeight="1" x14ac:dyDescent="0.35">
      <c r="A141" s="61" t="s">
        <v>271</v>
      </c>
      <c r="B141" s="57" t="s">
        <v>217</v>
      </c>
      <c r="C141" s="58"/>
      <c r="D141" s="59">
        <v>0</v>
      </c>
      <c r="E141" s="59">
        <v>0</v>
      </c>
      <c r="F141" s="38"/>
    </row>
    <row r="142" spans="1:6" ht="18" customHeight="1" x14ac:dyDescent="0.35">
      <c r="A142" s="61" t="s">
        <v>272</v>
      </c>
      <c r="B142" s="57" t="s">
        <v>223</v>
      </c>
      <c r="C142" s="58"/>
      <c r="D142" s="59">
        <v>0</v>
      </c>
      <c r="E142" s="59">
        <v>0</v>
      </c>
      <c r="F142" s="38"/>
    </row>
    <row r="143" spans="1:6" ht="18" customHeight="1" x14ac:dyDescent="0.35">
      <c r="A143" s="52" t="s">
        <v>273</v>
      </c>
      <c r="B143" s="53" t="s">
        <v>274</v>
      </c>
      <c r="C143" s="54" t="s">
        <v>275</v>
      </c>
      <c r="D143" s="55">
        <v>0</v>
      </c>
      <c r="E143" s="55">
        <v>0</v>
      </c>
      <c r="F143" s="38"/>
    </row>
    <row r="144" spans="1:6" ht="18" customHeight="1" x14ac:dyDescent="0.35">
      <c r="A144" s="61" t="s">
        <v>276</v>
      </c>
      <c r="B144" s="57" t="s">
        <v>277</v>
      </c>
      <c r="C144" s="58"/>
      <c r="D144" s="59">
        <v>0</v>
      </c>
      <c r="E144" s="59">
        <v>0</v>
      </c>
      <c r="F144" s="38"/>
    </row>
    <row r="145" spans="1:6" ht="18" customHeight="1" x14ac:dyDescent="0.35">
      <c r="A145" s="61" t="s">
        <v>278</v>
      </c>
      <c r="B145" s="57" t="s">
        <v>279</v>
      </c>
      <c r="C145" s="58"/>
      <c r="D145" s="59">
        <v>0</v>
      </c>
      <c r="E145" s="59">
        <v>0</v>
      </c>
      <c r="F145" s="38"/>
    </row>
    <row r="146" spans="1:6" ht="18" customHeight="1" x14ac:dyDescent="0.35">
      <c r="A146" s="52" t="s">
        <v>280</v>
      </c>
      <c r="B146" s="53" t="s">
        <v>281</v>
      </c>
      <c r="C146" s="54" t="s">
        <v>282</v>
      </c>
      <c r="D146" s="55">
        <v>0</v>
      </c>
      <c r="E146" s="55">
        <v>0</v>
      </c>
      <c r="F146" s="38"/>
    </row>
    <row r="147" spans="1:6" ht="18" customHeight="1" x14ac:dyDescent="0.35">
      <c r="A147" s="61" t="s">
        <v>283</v>
      </c>
      <c r="B147" s="57" t="s">
        <v>284</v>
      </c>
      <c r="C147" s="58"/>
      <c r="D147" s="59">
        <v>0</v>
      </c>
      <c r="E147" s="59">
        <v>0</v>
      </c>
      <c r="F147" s="38"/>
    </row>
    <row r="148" spans="1:6" ht="18" customHeight="1" x14ac:dyDescent="0.35">
      <c r="A148" s="62" t="s">
        <v>285</v>
      </c>
      <c r="B148" s="57" t="s">
        <v>286</v>
      </c>
      <c r="C148" s="58"/>
      <c r="D148" s="59">
        <v>0</v>
      </c>
      <c r="E148" s="59">
        <v>0</v>
      </c>
      <c r="F148" s="38"/>
    </row>
    <row r="149" spans="1:6" ht="18" customHeight="1" x14ac:dyDescent="0.35">
      <c r="A149" s="61" t="s">
        <v>287</v>
      </c>
      <c r="B149" s="57" t="s">
        <v>288</v>
      </c>
      <c r="C149" s="58"/>
      <c r="D149" s="59">
        <v>0</v>
      </c>
      <c r="E149" s="59">
        <v>0</v>
      </c>
      <c r="F149" s="38"/>
    </row>
    <row r="150" spans="1:6" ht="18" customHeight="1" x14ac:dyDescent="0.35">
      <c r="A150" s="67"/>
      <c r="B150" s="68" t="s">
        <v>289</v>
      </c>
      <c r="C150" s="50"/>
      <c r="D150" s="69">
        <v>207559.08207</v>
      </c>
      <c r="E150" s="69">
        <v>237226.80596999999</v>
      </c>
      <c r="F150" s="38"/>
    </row>
    <row r="151" spans="1:6" ht="18" customHeight="1" x14ac:dyDescent="0.35">
      <c r="A151" s="70"/>
      <c r="B151" s="45" t="s">
        <v>290</v>
      </c>
      <c r="C151" s="46"/>
      <c r="D151" s="71">
        <v>1072992.04419</v>
      </c>
      <c r="E151" s="71">
        <v>996938.36514000001</v>
      </c>
      <c r="F151" s="38"/>
    </row>
    <row r="152" spans="1:6" ht="18" customHeight="1" x14ac:dyDescent="0.35">
      <c r="A152" s="79"/>
      <c r="B152" s="80"/>
      <c r="C152" s="81"/>
      <c r="D152" s="82"/>
      <c r="E152" s="82"/>
      <c r="F152" s="37"/>
    </row>
    <row r="153" spans="1:6" ht="18" customHeight="1" x14ac:dyDescent="0.35">
      <c r="A153" s="74" t="s">
        <v>291</v>
      </c>
      <c r="B153" s="45" t="s">
        <v>292</v>
      </c>
      <c r="C153" s="75"/>
      <c r="D153" s="76"/>
      <c r="E153" s="76"/>
      <c r="F153" s="37"/>
    </row>
    <row r="154" spans="1:6" ht="18" customHeight="1" x14ac:dyDescent="0.35">
      <c r="A154" s="72" t="s">
        <v>293</v>
      </c>
      <c r="B154" s="49" t="s">
        <v>294</v>
      </c>
      <c r="C154" s="73"/>
      <c r="D154" s="69"/>
      <c r="E154" s="69"/>
      <c r="F154" s="37"/>
    </row>
    <row r="155" spans="1:6" ht="18" customHeight="1" x14ac:dyDescent="0.35">
      <c r="A155" s="52" t="s">
        <v>295</v>
      </c>
      <c r="B155" s="53" t="s">
        <v>296</v>
      </c>
      <c r="C155" s="54" t="s">
        <v>297</v>
      </c>
      <c r="D155" s="55">
        <v>2008118.48</v>
      </c>
      <c r="E155" s="55">
        <v>2008118.48</v>
      </c>
      <c r="F155" s="38"/>
    </row>
    <row r="156" spans="1:6" ht="18" customHeight="1" x14ac:dyDescent="0.35">
      <c r="A156" s="61" t="s">
        <v>298</v>
      </c>
      <c r="B156" s="57" t="s">
        <v>299</v>
      </c>
      <c r="C156" s="58"/>
      <c r="D156" s="59">
        <v>139732.6</v>
      </c>
      <c r="E156" s="59">
        <v>139732.6</v>
      </c>
      <c r="F156" s="38"/>
    </row>
    <row r="157" spans="1:6" ht="18" customHeight="1" x14ac:dyDescent="0.35">
      <c r="A157" s="61" t="s">
        <v>300</v>
      </c>
      <c r="B157" s="57" t="s">
        <v>301</v>
      </c>
      <c r="C157" s="58"/>
      <c r="D157" s="59">
        <v>1868385.88</v>
      </c>
      <c r="E157" s="59">
        <v>1868385.88</v>
      </c>
      <c r="F157" s="38"/>
    </row>
    <row r="158" spans="1:6" ht="18" customHeight="1" x14ac:dyDescent="0.35">
      <c r="A158" s="52" t="s">
        <v>302</v>
      </c>
      <c r="B158" s="53" t="s">
        <v>303</v>
      </c>
      <c r="C158" s="54" t="s">
        <v>304</v>
      </c>
      <c r="D158" s="55">
        <v>104.0797</v>
      </c>
      <c r="E158" s="55">
        <v>104.0797</v>
      </c>
      <c r="F158" s="38"/>
    </row>
    <row r="159" spans="1:6" ht="18" customHeight="1" x14ac:dyDescent="0.35">
      <c r="A159" s="61" t="s">
        <v>305</v>
      </c>
      <c r="B159" s="57" t="s">
        <v>306</v>
      </c>
      <c r="C159" s="58"/>
      <c r="D159" s="59">
        <v>104.0797</v>
      </c>
      <c r="E159" s="59">
        <v>104.0797</v>
      </c>
      <c r="F159" s="38"/>
    </row>
    <row r="160" spans="1:6" ht="18" customHeight="1" x14ac:dyDescent="0.35">
      <c r="A160" s="61" t="s">
        <v>307</v>
      </c>
      <c r="B160" s="57" t="s">
        <v>308</v>
      </c>
      <c r="C160" s="58"/>
      <c r="D160" s="59">
        <v>0</v>
      </c>
      <c r="E160" s="59">
        <v>0</v>
      </c>
      <c r="F160" s="38"/>
    </row>
    <row r="161" spans="1:6" ht="18" customHeight="1" x14ac:dyDescent="0.35">
      <c r="A161" s="52" t="s">
        <v>309</v>
      </c>
      <c r="B161" s="53" t="s">
        <v>310</v>
      </c>
      <c r="C161" s="54" t="s">
        <v>311</v>
      </c>
      <c r="D161" s="55">
        <v>476093.30004</v>
      </c>
      <c r="E161" s="55">
        <v>476093.30004</v>
      </c>
      <c r="F161" s="38"/>
    </row>
    <row r="162" spans="1:6" ht="18" customHeight="1" x14ac:dyDescent="0.35">
      <c r="A162" s="61" t="s">
        <v>312</v>
      </c>
      <c r="B162" s="57" t="s">
        <v>313</v>
      </c>
      <c r="C162" s="58"/>
      <c r="D162" s="59">
        <v>476093.30004</v>
      </c>
      <c r="E162" s="59">
        <v>476093.30004</v>
      </c>
      <c r="F162" s="38"/>
    </row>
    <row r="163" spans="1:6" ht="18" customHeight="1" x14ac:dyDescent="0.35">
      <c r="A163" s="61" t="s">
        <v>314</v>
      </c>
      <c r="B163" s="57" t="s">
        <v>315</v>
      </c>
      <c r="C163" s="58"/>
      <c r="D163" s="59">
        <v>0</v>
      </c>
      <c r="E163" s="59">
        <v>0</v>
      </c>
      <c r="F163" s="38"/>
    </row>
    <row r="164" spans="1:6" ht="18" customHeight="1" x14ac:dyDescent="0.35">
      <c r="A164" s="52" t="s">
        <v>316</v>
      </c>
      <c r="B164" s="53" t="s">
        <v>317</v>
      </c>
      <c r="C164" s="54" t="s">
        <v>318</v>
      </c>
      <c r="D164" s="55">
        <v>0</v>
      </c>
      <c r="E164" s="55">
        <v>0</v>
      </c>
      <c r="F164" s="38"/>
    </row>
    <row r="165" spans="1:6" ht="18" customHeight="1" x14ac:dyDescent="0.35">
      <c r="A165" s="61" t="s">
        <v>319</v>
      </c>
      <c r="B165" s="57" t="s">
        <v>320</v>
      </c>
      <c r="C165" s="58"/>
      <c r="D165" s="59">
        <v>0</v>
      </c>
      <c r="E165" s="59">
        <v>0</v>
      </c>
      <c r="F165" s="38"/>
    </row>
    <row r="166" spans="1:6" ht="18" customHeight="1" x14ac:dyDescent="0.35">
      <c r="A166" s="61" t="s">
        <v>321</v>
      </c>
      <c r="B166" s="57" t="s">
        <v>322</v>
      </c>
      <c r="C166" s="58"/>
      <c r="D166" s="59">
        <v>0</v>
      </c>
      <c r="E166" s="59">
        <v>0</v>
      </c>
      <c r="F166" s="38"/>
    </row>
    <row r="167" spans="1:6" ht="18" customHeight="1" x14ac:dyDescent="0.35">
      <c r="A167" s="61" t="s">
        <v>323</v>
      </c>
      <c r="B167" s="57" t="s">
        <v>324</v>
      </c>
      <c r="C167" s="58"/>
      <c r="D167" s="59">
        <v>0</v>
      </c>
      <c r="E167" s="59">
        <v>0</v>
      </c>
      <c r="F167" s="38"/>
    </row>
    <row r="168" spans="1:6" ht="18" customHeight="1" x14ac:dyDescent="0.35">
      <c r="A168" s="61" t="s">
        <v>325</v>
      </c>
      <c r="B168" s="57" t="s">
        <v>326</v>
      </c>
      <c r="C168" s="58"/>
      <c r="D168" s="59">
        <v>0</v>
      </c>
      <c r="E168" s="59">
        <v>0</v>
      </c>
      <c r="F168" s="38"/>
    </row>
    <row r="169" spans="1:6" ht="18" customHeight="1" x14ac:dyDescent="0.35">
      <c r="A169" s="52" t="s">
        <v>327</v>
      </c>
      <c r="B169" s="53" t="s">
        <v>328</v>
      </c>
      <c r="C169" s="54" t="s">
        <v>329</v>
      </c>
      <c r="D169" s="55">
        <v>-574447.75707999989</v>
      </c>
      <c r="E169" s="55">
        <v>-498237.92311000021</v>
      </c>
      <c r="F169" s="38"/>
    </row>
    <row r="170" spans="1:6" ht="18" customHeight="1" x14ac:dyDescent="0.35">
      <c r="A170" s="61" t="s">
        <v>330</v>
      </c>
      <c r="B170" s="57" t="s">
        <v>331</v>
      </c>
      <c r="C170" s="58"/>
      <c r="D170" s="59">
        <v>-454183.16157999996</v>
      </c>
      <c r="E170" s="59">
        <v>-439067.65629000001</v>
      </c>
      <c r="F170" s="38"/>
    </row>
    <row r="171" spans="1:6" ht="18" customHeight="1" x14ac:dyDescent="0.35">
      <c r="A171" s="61" t="s">
        <v>332</v>
      </c>
      <c r="B171" s="57" t="s">
        <v>333</v>
      </c>
      <c r="C171" s="58"/>
      <c r="D171" s="59">
        <v>-120264.5955</v>
      </c>
      <c r="E171" s="59">
        <v>-59170.266820000172</v>
      </c>
      <c r="F171" s="38"/>
    </row>
    <row r="172" spans="1:6" ht="18" customHeight="1" x14ac:dyDescent="0.35">
      <c r="A172" s="60" t="s">
        <v>334</v>
      </c>
      <c r="B172" s="65" t="s">
        <v>335</v>
      </c>
      <c r="C172" s="58"/>
      <c r="D172" s="59"/>
      <c r="E172" s="59"/>
      <c r="F172" s="37"/>
    </row>
    <row r="173" spans="1:6" ht="18" customHeight="1" x14ac:dyDescent="0.35">
      <c r="A173" s="52" t="s">
        <v>336</v>
      </c>
      <c r="B173" s="53" t="s">
        <v>337</v>
      </c>
      <c r="C173" s="54" t="s">
        <v>338</v>
      </c>
      <c r="D173" s="55">
        <v>0</v>
      </c>
      <c r="E173" s="55">
        <v>0</v>
      </c>
      <c r="F173" s="38"/>
    </row>
    <row r="174" spans="1:6" ht="27" customHeight="1" x14ac:dyDescent="0.35">
      <c r="A174" s="61" t="s">
        <v>339</v>
      </c>
      <c r="B174" s="57" t="s">
        <v>340</v>
      </c>
      <c r="C174" s="58"/>
      <c r="D174" s="59">
        <v>0</v>
      </c>
      <c r="E174" s="59">
        <v>0</v>
      </c>
      <c r="F174" s="38"/>
    </row>
    <row r="175" spans="1:6" ht="27" customHeight="1" x14ac:dyDescent="0.35">
      <c r="A175" s="61" t="s">
        <v>341</v>
      </c>
      <c r="B175" s="57" t="s">
        <v>342</v>
      </c>
      <c r="C175" s="58"/>
      <c r="D175" s="59">
        <v>0</v>
      </c>
      <c r="E175" s="59">
        <v>0</v>
      </c>
      <c r="F175" s="38"/>
    </row>
    <row r="176" spans="1:6" ht="18" customHeight="1" x14ac:dyDescent="0.35">
      <c r="A176" s="52" t="s">
        <v>343</v>
      </c>
      <c r="B176" s="53" t="s">
        <v>344</v>
      </c>
      <c r="C176" s="54" t="s">
        <v>345</v>
      </c>
      <c r="D176" s="55">
        <v>0</v>
      </c>
      <c r="E176" s="55">
        <v>0</v>
      </c>
      <c r="F176" s="38"/>
    </row>
    <row r="177" spans="1:6" ht="18" customHeight="1" x14ac:dyDescent="0.35">
      <c r="A177" s="61" t="s">
        <v>346</v>
      </c>
      <c r="B177" s="57" t="s">
        <v>347</v>
      </c>
      <c r="C177" s="58"/>
      <c r="D177" s="59">
        <v>0</v>
      </c>
      <c r="E177" s="59">
        <v>0</v>
      </c>
      <c r="F177" s="38"/>
    </row>
    <row r="178" spans="1:6" ht="18" customHeight="1" x14ac:dyDescent="0.35">
      <c r="A178" s="61" t="s">
        <v>348</v>
      </c>
      <c r="B178" s="57" t="s">
        <v>349</v>
      </c>
      <c r="C178" s="58"/>
      <c r="D178" s="59">
        <v>0</v>
      </c>
      <c r="E178" s="59">
        <v>0</v>
      </c>
      <c r="F178" s="38"/>
    </row>
    <row r="179" spans="1:6" ht="18" customHeight="1" x14ac:dyDescent="0.35">
      <c r="A179" s="61" t="s">
        <v>350</v>
      </c>
      <c r="B179" s="57" t="s">
        <v>351</v>
      </c>
      <c r="C179" s="58"/>
      <c r="D179" s="59">
        <v>0</v>
      </c>
      <c r="E179" s="59">
        <v>0</v>
      </c>
      <c r="F179" s="38"/>
    </row>
    <row r="180" spans="1:6" ht="18" customHeight="1" x14ac:dyDescent="0.35">
      <c r="A180" s="61" t="s">
        <v>352</v>
      </c>
      <c r="B180" s="57" t="s">
        <v>353</v>
      </c>
      <c r="C180" s="58"/>
      <c r="D180" s="59">
        <v>0</v>
      </c>
      <c r="E180" s="59">
        <v>0</v>
      </c>
      <c r="F180" s="38"/>
    </row>
    <row r="181" spans="1:6" ht="18" customHeight="1" x14ac:dyDescent="0.35">
      <c r="A181" s="72"/>
      <c r="B181" s="49" t="s">
        <v>354</v>
      </c>
      <c r="C181" s="73"/>
      <c r="D181" s="69">
        <v>1909868.1026600001</v>
      </c>
      <c r="E181" s="69">
        <v>1986077.9366299997</v>
      </c>
      <c r="F181" s="37"/>
    </row>
    <row r="182" spans="1:6" ht="18" customHeight="1" x14ac:dyDescent="0.35">
      <c r="A182" s="70"/>
      <c r="B182" s="45" t="s">
        <v>355</v>
      </c>
      <c r="C182" s="46"/>
      <c r="D182" s="71">
        <v>2982860.1468500001</v>
      </c>
      <c r="E182" s="71">
        <v>2983016.3017699998</v>
      </c>
      <c r="F182" s="38"/>
    </row>
    <row r="183" spans="1:6" ht="18" customHeight="1" x14ac:dyDescent="0.35">
      <c r="B183" s="41"/>
      <c r="C183" s="39"/>
      <c r="D183" s="42">
        <f>+D182-D91</f>
        <v>2.0000152289867401E-5</v>
      </c>
      <c r="E183" s="42">
        <f>+E182-E91</f>
        <v>2.0000152289867401E-5</v>
      </c>
    </row>
    <row r="184" spans="1:6" ht="18" customHeight="1" x14ac:dyDescent="0.35">
      <c r="C184" s="39"/>
    </row>
    <row r="185" spans="1:6" ht="18" customHeight="1" x14ac:dyDescent="0.35">
      <c r="B185" s="31"/>
      <c r="C185" s="77"/>
    </row>
    <row r="186" spans="1:6" ht="18" customHeight="1" x14ac:dyDescent="0.35">
      <c r="B186" s="31"/>
      <c r="C186" s="77"/>
    </row>
    <row r="187" spans="1:6" ht="18" customHeight="1" x14ac:dyDescent="0.35">
      <c r="B187" s="31"/>
      <c r="C187" s="77"/>
    </row>
    <row r="188" spans="1:6" ht="18" customHeight="1" x14ac:dyDescent="0.35">
      <c r="B188" s="78" t="s">
        <v>1576</v>
      </c>
      <c r="C188" s="11"/>
    </row>
    <row r="189" spans="1:6" ht="18" customHeight="1" x14ac:dyDescent="0.35">
      <c r="C189" s="39"/>
    </row>
    <row r="190" spans="1:6" ht="18" customHeight="1" x14ac:dyDescent="0.35">
      <c r="B190" s="31"/>
      <c r="C190" s="77"/>
    </row>
    <row r="191" spans="1:6" ht="18" customHeight="1" x14ac:dyDescent="0.35">
      <c r="B191" s="31"/>
      <c r="C191" s="77"/>
    </row>
    <row r="192" spans="1:6" ht="18" customHeight="1" x14ac:dyDescent="0.35">
      <c r="B192" s="31"/>
      <c r="C192" s="77"/>
    </row>
    <row r="193" spans="2:3" ht="18" customHeight="1" x14ac:dyDescent="0.35">
      <c r="B193" s="78" t="s">
        <v>1577</v>
      </c>
      <c r="C193" s="11"/>
    </row>
    <row r="194" spans="2:3" ht="18" customHeight="1" x14ac:dyDescent="0.35">
      <c r="C194" s="39"/>
    </row>
    <row r="195" spans="2:3" ht="18" customHeight="1" x14ac:dyDescent="0.35">
      <c r="B195" s="31"/>
      <c r="C195" s="39"/>
    </row>
    <row r="196" spans="2:3" ht="18" customHeight="1" x14ac:dyDescent="0.35">
      <c r="B196" s="31"/>
      <c r="C196" s="39"/>
    </row>
    <row r="197" spans="2:3" ht="18" customHeight="1" x14ac:dyDescent="0.35">
      <c r="B197" s="31"/>
      <c r="C197" s="39"/>
    </row>
    <row r="198" spans="2:3" ht="18" customHeight="1" x14ac:dyDescent="0.35">
      <c r="B198" s="78" t="s">
        <v>1578</v>
      </c>
      <c r="C198" s="39"/>
    </row>
    <row r="199" spans="2:3" ht="18" customHeight="1" x14ac:dyDescent="0.35">
      <c r="C199" s="39"/>
    </row>
    <row r="200" spans="2:3" ht="18" customHeight="1" x14ac:dyDescent="0.35">
      <c r="C200" s="39"/>
    </row>
  </sheetData>
  <protectedRanges>
    <protectedRange sqref="D11:E12 D14:E18 D38:E42 D44:E46 D51:E55 D57:E63 D65:E73 D75:E80 D82:E85 D87:E89 D20:E36" name="Rango3"/>
    <protectedRange sqref="D147:E149 D144:E145 D141:E142 D137:E139 D129:E135 D122:E124 D119:E120 D113:E117 D107:E111 D96:E105" name="Rango2"/>
    <protectedRange sqref="D156:E157 D177:E180 D174:E175 D170:E171 D165:E168 D162:E163 D159:E160" name="Rango1"/>
    <protectedRange sqref="B190:C190 A185:F185 B195" name="Rango2_1"/>
  </protectedRanges>
  <mergeCells count="1">
    <mergeCell ref="A1:E1"/>
  </mergeCells>
  <dataValidations disablePrompts="1" count="1">
    <dataValidation type="textLength" allowBlank="1" showInputMessage="1" showErrorMessage="1" error="No debe exceder en 50 caracteres el texto breve" sqref="B133:B134 IV133:IV134 SR133:SR134 ACN133:ACN134 AMJ133:AMJ134 AWF133:AWF134 BGB133:BGB134 BPX133:BPX134 BZT133:BZT134 CJP133:CJP134 CTL133:CTL134 DDH133:DDH134 DND133:DND134 DWZ133:DWZ134 EGV133:EGV134 EQR133:EQR134 FAN133:FAN134 FKJ133:FKJ134 FUF133:FUF134 GEB133:GEB134 GNX133:GNX134 GXT133:GXT134 HHP133:HHP134 HRL133:HRL134 IBH133:IBH134 ILD133:ILD134 IUZ133:IUZ134 JEV133:JEV134 JOR133:JOR134 JYN133:JYN134 KIJ133:KIJ134 KSF133:KSF134 LCB133:LCB134 LLX133:LLX134 LVT133:LVT134 MFP133:MFP134 MPL133:MPL134 MZH133:MZH134 NJD133:NJD134 NSZ133:NSZ134 OCV133:OCV134 OMR133:OMR134 OWN133:OWN134 PGJ133:PGJ134 PQF133:PQF134 QAB133:QAB134 QJX133:QJX134 QTT133:QTT134 RDP133:RDP134 RNL133:RNL134 RXH133:RXH134 SHD133:SHD134 SQZ133:SQZ134 TAV133:TAV134 TKR133:TKR134 TUN133:TUN134 UEJ133:UEJ134 UOF133:UOF134 UYB133:UYB134 VHX133:VHX134 VRT133:VRT134 WBP133:WBP134 WLL133:WLL134 WVH133:WVH134 B65659:B65660 IV65659:IV65660 SR65659:SR65660 ACN65659:ACN65660 AMJ65659:AMJ65660 AWF65659:AWF65660 BGB65659:BGB65660 BPX65659:BPX65660 BZT65659:BZT65660 CJP65659:CJP65660 CTL65659:CTL65660 DDH65659:DDH65660 DND65659:DND65660 DWZ65659:DWZ65660 EGV65659:EGV65660 EQR65659:EQR65660 FAN65659:FAN65660 FKJ65659:FKJ65660 FUF65659:FUF65660 GEB65659:GEB65660 GNX65659:GNX65660 GXT65659:GXT65660 HHP65659:HHP65660 HRL65659:HRL65660 IBH65659:IBH65660 ILD65659:ILD65660 IUZ65659:IUZ65660 JEV65659:JEV65660 JOR65659:JOR65660 JYN65659:JYN65660 KIJ65659:KIJ65660 KSF65659:KSF65660 LCB65659:LCB65660 LLX65659:LLX65660 LVT65659:LVT65660 MFP65659:MFP65660 MPL65659:MPL65660 MZH65659:MZH65660 NJD65659:NJD65660 NSZ65659:NSZ65660 OCV65659:OCV65660 OMR65659:OMR65660 OWN65659:OWN65660 PGJ65659:PGJ65660 PQF65659:PQF65660 QAB65659:QAB65660 QJX65659:QJX65660 QTT65659:QTT65660 RDP65659:RDP65660 RNL65659:RNL65660 RXH65659:RXH65660 SHD65659:SHD65660 SQZ65659:SQZ65660 TAV65659:TAV65660 TKR65659:TKR65660 TUN65659:TUN65660 UEJ65659:UEJ65660 UOF65659:UOF65660 UYB65659:UYB65660 VHX65659:VHX65660 VRT65659:VRT65660 WBP65659:WBP65660 WLL65659:WLL65660 WVH65659:WVH65660 B131195:B131196 IV131195:IV131196 SR131195:SR131196 ACN131195:ACN131196 AMJ131195:AMJ131196 AWF131195:AWF131196 BGB131195:BGB131196 BPX131195:BPX131196 BZT131195:BZT131196 CJP131195:CJP131196 CTL131195:CTL131196 DDH131195:DDH131196 DND131195:DND131196 DWZ131195:DWZ131196 EGV131195:EGV131196 EQR131195:EQR131196 FAN131195:FAN131196 FKJ131195:FKJ131196 FUF131195:FUF131196 GEB131195:GEB131196 GNX131195:GNX131196 GXT131195:GXT131196 HHP131195:HHP131196 HRL131195:HRL131196 IBH131195:IBH131196 ILD131195:ILD131196 IUZ131195:IUZ131196 JEV131195:JEV131196 JOR131195:JOR131196 JYN131195:JYN131196 KIJ131195:KIJ131196 KSF131195:KSF131196 LCB131195:LCB131196 LLX131195:LLX131196 LVT131195:LVT131196 MFP131195:MFP131196 MPL131195:MPL131196 MZH131195:MZH131196 NJD131195:NJD131196 NSZ131195:NSZ131196 OCV131195:OCV131196 OMR131195:OMR131196 OWN131195:OWN131196 PGJ131195:PGJ131196 PQF131195:PQF131196 QAB131195:QAB131196 QJX131195:QJX131196 QTT131195:QTT131196 RDP131195:RDP131196 RNL131195:RNL131196 RXH131195:RXH131196 SHD131195:SHD131196 SQZ131195:SQZ131196 TAV131195:TAV131196 TKR131195:TKR131196 TUN131195:TUN131196 UEJ131195:UEJ131196 UOF131195:UOF131196 UYB131195:UYB131196 VHX131195:VHX131196 VRT131195:VRT131196 WBP131195:WBP131196 WLL131195:WLL131196 WVH131195:WVH131196 B196731:B196732 IV196731:IV196732 SR196731:SR196732 ACN196731:ACN196732 AMJ196731:AMJ196732 AWF196731:AWF196732 BGB196731:BGB196732 BPX196731:BPX196732 BZT196731:BZT196732 CJP196731:CJP196732 CTL196731:CTL196732 DDH196731:DDH196732 DND196731:DND196732 DWZ196731:DWZ196732 EGV196731:EGV196732 EQR196731:EQR196732 FAN196731:FAN196732 FKJ196731:FKJ196732 FUF196731:FUF196732 GEB196731:GEB196732 GNX196731:GNX196732 GXT196731:GXT196732 HHP196731:HHP196732 HRL196731:HRL196732 IBH196731:IBH196732 ILD196731:ILD196732 IUZ196731:IUZ196732 JEV196731:JEV196732 JOR196731:JOR196732 JYN196731:JYN196732 KIJ196731:KIJ196732 KSF196731:KSF196732 LCB196731:LCB196732 LLX196731:LLX196732 LVT196731:LVT196732 MFP196731:MFP196732 MPL196731:MPL196732 MZH196731:MZH196732 NJD196731:NJD196732 NSZ196731:NSZ196732 OCV196731:OCV196732 OMR196731:OMR196732 OWN196731:OWN196732 PGJ196731:PGJ196732 PQF196731:PQF196732 QAB196731:QAB196732 QJX196731:QJX196732 QTT196731:QTT196732 RDP196731:RDP196732 RNL196731:RNL196732 RXH196731:RXH196732 SHD196731:SHD196732 SQZ196731:SQZ196732 TAV196731:TAV196732 TKR196731:TKR196732 TUN196731:TUN196732 UEJ196731:UEJ196732 UOF196731:UOF196732 UYB196731:UYB196732 VHX196731:VHX196732 VRT196731:VRT196732 WBP196731:WBP196732 WLL196731:WLL196732 WVH196731:WVH196732 B262267:B262268 IV262267:IV262268 SR262267:SR262268 ACN262267:ACN262268 AMJ262267:AMJ262268 AWF262267:AWF262268 BGB262267:BGB262268 BPX262267:BPX262268 BZT262267:BZT262268 CJP262267:CJP262268 CTL262267:CTL262268 DDH262267:DDH262268 DND262267:DND262268 DWZ262267:DWZ262268 EGV262267:EGV262268 EQR262267:EQR262268 FAN262267:FAN262268 FKJ262267:FKJ262268 FUF262267:FUF262268 GEB262267:GEB262268 GNX262267:GNX262268 GXT262267:GXT262268 HHP262267:HHP262268 HRL262267:HRL262268 IBH262267:IBH262268 ILD262267:ILD262268 IUZ262267:IUZ262268 JEV262267:JEV262268 JOR262267:JOR262268 JYN262267:JYN262268 KIJ262267:KIJ262268 KSF262267:KSF262268 LCB262267:LCB262268 LLX262267:LLX262268 LVT262267:LVT262268 MFP262267:MFP262268 MPL262267:MPL262268 MZH262267:MZH262268 NJD262267:NJD262268 NSZ262267:NSZ262268 OCV262267:OCV262268 OMR262267:OMR262268 OWN262267:OWN262268 PGJ262267:PGJ262268 PQF262267:PQF262268 QAB262267:QAB262268 QJX262267:QJX262268 QTT262267:QTT262268 RDP262267:RDP262268 RNL262267:RNL262268 RXH262267:RXH262268 SHD262267:SHD262268 SQZ262267:SQZ262268 TAV262267:TAV262268 TKR262267:TKR262268 TUN262267:TUN262268 UEJ262267:UEJ262268 UOF262267:UOF262268 UYB262267:UYB262268 VHX262267:VHX262268 VRT262267:VRT262268 WBP262267:WBP262268 WLL262267:WLL262268 WVH262267:WVH262268 B327803:B327804 IV327803:IV327804 SR327803:SR327804 ACN327803:ACN327804 AMJ327803:AMJ327804 AWF327803:AWF327804 BGB327803:BGB327804 BPX327803:BPX327804 BZT327803:BZT327804 CJP327803:CJP327804 CTL327803:CTL327804 DDH327803:DDH327804 DND327803:DND327804 DWZ327803:DWZ327804 EGV327803:EGV327804 EQR327803:EQR327804 FAN327803:FAN327804 FKJ327803:FKJ327804 FUF327803:FUF327804 GEB327803:GEB327804 GNX327803:GNX327804 GXT327803:GXT327804 HHP327803:HHP327804 HRL327803:HRL327804 IBH327803:IBH327804 ILD327803:ILD327804 IUZ327803:IUZ327804 JEV327803:JEV327804 JOR327803:JOR327804 JYN327803:JYN327804 KIJ327803:KIJ327804 KSF327803:KSF327804 LCB327803:LCB327804 LLX327803:LLX327804 LVT327803:LVT327804 MFP327803:MFP327804 MPL327803:MPL327804 MZH327803:MZH327804 NJD327803:NJD327804 NSZ327803:NSZ327804 OCV327803:OCV327804 OMR327803:OMR327804 OWN327803:OWN327804 PGJ327803:PGJ327804 PQF327803:PQF327804 QAB327803:QAB327804 QJX327803:QJX327804 QTT327803:QTT327804 RDP327803:RDP327804 RNL327803:RNL327804 RXH327803:RXH327804 SHD327803:SHD327804 SQZ327803:SQZ327804 TAV327803:TAV327804 TKR327803:TKR327804 TUN327803:TUN327804 UEJ327803:UEJ327804 UOF327803:UOF327804 UYB327803:UYB327804 VHX327803:VHX327804 VRT327803:VRT327804 WBP327803:WBP327804 WLL327803:WLL327804 WVH327803:WVH327804 B393339:B393340 IV393339:IV393340 SR393339:SR393340 ACN393339:ACN393340 AMJ393339:AMJ393340 AWF393339:AWF393340 BGB393339:BGB393340 BPX393339:BPX393340 BZT393339:BZT393340 CJP393339:CJP393340 CTL393339:CTL393340 DDH393339:DDH393340 DND393339:DND393340 DWZ393339:DWZ393340 EGV393339:EGV393340 EQR393339:EQR393340 FAN393339:FAN393340 FKJ393339:FKJ393340 FUF393339:FUF393340 GEB393339:GEB393340 GNX393339:GNX393340 GXT393339:GXT393340 HHP393339:HHP393340 HRL393339:HRL393340 IBH393339:IBH393340 ILD393339:ILD393340 IUZ393339:IUZ393340 JEV393339:JEV393340 JOR393339:JOR393340 JYN393339:JYN393340 KIJ393339:KIJ393340 KSF393339:KSF393340 LCB393339:LCB393340 LLX393339:LLX393340 LVT393339:LVT393340 MFP393339:MFP393340 MPL393339:MPL393340 MZH393339:MZH393340 NJD393339:NJD393340 NSZ393339:NSZ393340 OCV393339:OCV393340 OMR393339:OMR393340 OWN393339:OWN393340 PGJ393339:PGJ393340 PQF393339:PQF393340 QAB393339:QAB393340 QJX393339:QJX393340 QTT393339:QTT393340 RDP393339:RDP393340 RNL393339:RNL393340 RXH393339:RXH393340 SHD393339:SHD393340 SQZ393339:SQZ393340 TAV393339:TAV393340 TKR393339:TKR393340 TUN393339:TUN393340 UEJ393339:UEJ393340 UOF393339:UOF393340 UYB393339:UYB393340 VHX393339:VHX393340 VRT393339:VRT393340 WBP393339:WBP393340 WLL393339:WLL393340 WVH393339:WVH393340 B458875:B458876 IV458875:IV458876 SR458875:SR458876 ACN458875:ACN458876 AMJ458875:AMJ458876 AWF458875:AWF458876 BGB458875:BGB458876 BPX458875:BPX458876 BZT458875:BZT458876 CJP458875:CJP458876 CTL458875:CTL458876 DDH458875:DDH458876 DND458875:DND458876 DWZ458875:DWZ458876 EGV458875:EGV458876 EQR458875:EQR458876 FAN458875:FAN458876 FKJ458875:FKJ458876 FUF458875:FUF458876 GEB458875:GEB458876 GNX458875:GNX458876 GXT458875:GXT458876 HHP458875:HHP458876 HRL458875:HRL458876 IBH458875:IBH458876 ILD458875:ILD458876 IUZ458875:IUZ458876 JEV458875:JEV458876 JOR458875:JOR458876 JYN458875:JYN458876 KIJ458875:KIJ458876 KSF458875:KSF458876 LCB458875:LCB458876 LLX458875:LLX458876 LVT458875:LVT458876 MFP458875:MFP458876 MPL458875:MPL458876 MZH458875:MZH458876 NJD458875:NJD458876 NSZ458875:NSZ458876 OCV458875:OCV458876 OMR458875:OMR458876 OWN458875:OWN458876 PGJ458875:PGJ458876 PQF458875:PQF458876 QAB458875:QAB458876 QJX458875:QJX458876 QTT458875:QTT458876 RDP458875:RDP458876 RNL458875:RNL458876 RXH458875:RXH458876 SHD458875:SHD458876 SQZ458875:SQZ458876 TAV458875:TAV458876 TKR458875:TKR458876 TUN458875:TUN458876 UEJ458875:UEJ458876 UOF458875:UOF458876 UYB458875:UYB458876 VHX458875:VHX458876 VRT458875:VRT458876 WBP458875:WBP458876 WLL458875:WLL458876 WVH458875:WVH458876 B524411:B524412 IV524411:IV524412 SR524411:SR524412 ACN524411:ACN524412 AMJ524411:AMJ524412 AWF524411:AWF524412 BGB524411:BGB524412 BPX524411:BPX524412 BZT524411:BZT524412 CJP524411:CJP524412 CTL524411:CTL524412 DDH524411:DDH524412 DND524411:DND524412 DWZ524411:DWZ524412 EGV524411:EGV524412 EQR524411:EQR524412 FAN524411:FAN524412 FKJ524411:FKJ524412 FUF524411:FUF524412 GEB524411:GEB524412 GNX524411:GNX524412 GXT524411:GXT524412 HHP524411:HHP524412 HRL524411:HRL524412 IBH524411:IBH524412 ILD524411:ILD524412 IUZ524411:IUZ524412 JEV524411:JEV524412 JOR524411:JOR524412 JYN524411:JYN524412 KIJ524411:KIJ524412 KSF524411:KSF524412 LCB524411:LCB524412 LLX524411:LLX524412 LVT524411:LVT524412 MFP524411:MFP524412 MPL524411:MPL524412 MZH524411:MZH524412 NJD524411:NJD524412 NSZ524411:NSZ524412 OCV524411:OCV524412 OMR524411:OMR524412 OWN524411:OWN524412 PGJ524411:PGJ524412 PQF524411:PQF524412 QAB524411:QAB524412 QJX524411:QJX524412 QTT524411:QTT524412 RDP524411:RDP524412 RNL524411:RNL524412 RXH524411:RXH524412 SHD524411:SHD524412 SQZ524411:SQZ524412 TAV524411:TAV524412 TKR524411:TKR524412 TUN524411:TUN524412 UEJ524411:UEJ524412 UOF524411:UOF524412 UYB524411:UYB524412 VHX524411:VHX524412 VRT524411:VRT524412 WBP524411:WBP524412 WLL524411:WLL524412 WVH524411:WVH524412 B589947:B589948 IV589947:IV589948 SR589947:SR589948 ACN589947:ACN589948 AMJ589947:AMJ589948 AWF589947:AWF589948 BGB589947:BGB589948 BPX589947:BPX589948 BZT589947:BZT589948 CJP589947:CJP589948 CTL589947:CTL589948 DDH589947:DDH589948 DND589947:DND589948 DWZ589947:DWZ589948 EGV589947:EGV589948 EQR589947:EQR589948 FAN589947:FAN589948 FKJ589947:FKJ589948 FUF589947:FUF589948 GEB589947:GEB589948 GNX589947:GNX589948 GXT589947:GXT589948 HHP589947:HHP589948 HRL589947:HRL589948 IBH589947:IBH589948 ILD589947:ILD589948 IUZ589947:IUZ589948 JEV589947:JEV589948 JOR589947:JOR589948 JYN589947:JYN589948 KIJ589947:KIJ589948 KSF589947:KSF589948 LCB589947:LCB589948 LLX589947:LLX589948 LVT589947:LVT589948 MFP589947:MFP589948 MPL589947:MPL589948 MZH589947:MZH589948 NJD589947:NJD589948 NSZ589947:NSZ589948 OCV589947:OCV589948 OMR589947:OMR589948 OWN589947:OWN589948 PGJ589947:PGJ589948 PQF589947:PQF589948 QAB589947:QAB589948 QJX589947:QJX589948 QTT589947:QTT589948 RDP589947:RDP589948 RNL589947:RNL589948 RXH589947:RXH589948 SHD589947:SHD589948 SQZ589947:SQZ589948 TAV589947:TAV589948 TKR589947:TKR589948 TUN589947:TUN589948 UEJ589947:UEJ589948 UOF589947:UOF589948 UYB589947:UYB589948 VHX589947:VHX589948 VRT589947:VRT589948 WBP589947:WBP589948 WLL589947:WLL589948 WVH589947:WVH589948 B655483:B655484 IV655483:IV655484 SR655483:SR655484 ACN655483:ACN655484 AMJ655483:AMJ655484 AWF655483:AWF655484 BGB655483:BGB655484 BPX655483:BPX655484 BZT655483:BZT655484 CJP655483:CJP655484 CTL655483:CTL655484 DDH655483:DDH655484 DND655483:DND655484 DWZ655483:DWZ655484 EGV655483:EGV655484 EQR655483:EQR655484 FAN655483:FAN655484 FKJ655483:FKJ655484 FUF655483:FUF655484 GEB655483:GEB655484 GNX655483:GNX655484 GXT655483:GXT655484 HHP655483:HHP655484 HRL655483:HRL655484 IBH655483:IBH655484 ILD655483:ILD655484 IUZ655483:IUZ655484 JEV655483:JEV655484 JOR655483:JOR655484 JYN655483:JYN655484 KIJ655483:KIJ655484 KSF655483:KSF655484 LCB655483:LCB655484 LLX655483:LLX655484 LVT655483:LVT655484 MFP655483:MFP655484 MPL655483:MPL655484 MZH655483:MZH655484 NJD655483:NJD655484 NSZ655483:NSZ655484 OCV655483:OCV655484 OMR655483:OMR655484 OWN655483:OWN655484 PGJ655483:PGJ655484 PQF655483:PQF655484 QAB655483:QAB655484 QJX655483:QJX655484 QTT655483:QTT655484 RDP655483:RDP655484 RNL655483:RNL655484 RXH655483:RXH655484 SHD655483:SHD655484 SQZ655483:SQZ655484 TAV655483:TAV655484 TKR655483:TKR655484 TUN655483:TUN655484 UEJ655483:UEJ655484 UOF655483:UOF655484 UYB655483:UYB655484 VHX655483:VHX655484 VRT655483:VRT655484 WBP655483:WBP655484 WLL655483:WLL655484 WVH655483:WVH655484 B721019:B721020 IV721019:IV721020 SR721019:SR721020 ACN721019:ACN721020 AMJ721019:AMJ721020 AWF721019:AWF721020 BGB721019:BGB721020 BPX721019:BPX721020 BZT721019:BZT721020 CJP721019:CJP721020 CTL721019:CTL721020 DDH721019:DDH721020 DND721019:DND721020 DWZ721019:DWZ721020 EGV721019:EGV721020 EQR721019:EQR721020 FAN721019:FAN721020 FKJ721019:FKJ721020 FUF721019:FUF721020 GEB721019:GEB721020 GNX721019:GNX721020 GXT721019:GXT721020 HHP721019:HHP721020 HRL721019:HRL721020 IBH721019:IBH721020 ILD721019:ILD721020 IUZ721019:IUZ721020 JEV721019:JEV721020 JOR721019:JOR721020 JYN721019:JYN721020 KIJ721019:KIJ721020 KSF721019:KSF721020 LCB721019:LCB721020 LLX721019:LLX721020 LVT721019:LVT721020 MFP721019:MFP721020 MPL721019:MPL721020 MZH721019:MZH721020 NJD721019:NJD721020 NSZ721019:NSZ721020 OCV721019:OCV721020 OMR721019:OMR721020 OWN721019:OWN721020 PGJ721019:PGJ721020 PQF721019:PQF721020 QAB721019:QAB721020 QJX721019:QJX721020 QTT721019:QTT721020 RDP721019:RDP721020 RNL721019:RNL721020 RXH721019:RXH721020 SHD721019:SHD721020 SQZ721019:SQZ721020 TAV721019:TAV721020 TKR721019:TKR721020 TUN721019:TUN721020 UEJ721019:UEJ721020 UOF721019:UOF721020 UYB721019:UYB721020 VHX721019:VHX721020 VRT721019:VRT721020 WBP721019:WBP721020 WLL721019:WLL721020 WVH721019:WVH721020 B786555:B786556 IV786555:IV786556 SR786555:SR786556 ACN786555:ACN786556 AMJ786555:AMJ786556 AWF786555:AWF786556 BGB786555:BGB786556 BPX786555:BPX786556 BZT786555:BZT786556 CJP786555:CJP786556 CTL786555:CTL786556 DDH786555:DDH786556 DND786555:DND786556 DWZ786555:DWZ786556 EGV786555:EGV786556 EQR786555:EQR786556 FAN786555:FAN786556 FKJ786555:FKJ786556 FUF786555:FUF786556 GEB786555:GEB786556 GNX786555:GNX786556 GXT786555:GXT786556 HHP786555:HHP786556 HRL786555:HRL786556 IBH786555:IBH786556 ILD786555:ILD786556 IUZ786555:IUZ786556 JEV786555:JEV786556 JOR786555:JOR786556 JYN786555:JYN786556 KIJ786555:KIJ786556 KSF786555:KSF786556 LCB786555:LCB786556 LLX786555:LLX786556 LVT786555:LVT786556 MFP786555:MFP786556 MPL786555:MPL786556 MZH786555:MZH786556 NJD786555:NJD786556 NSZ786555:NSZ786556 OCV786555:OCV786556 OMR786555:OMR786556 OWN786555:OWN786556 PGJ786555:PGJ786556 PQF786555:PQF786556 QAB786555:QAB786556 QJX786555:QJX786556 QTT786555:QTT786556 RDP786555:RDP786556 RNL786555:RNL786556 RXH786555:RXH786556 SHD786555:SHD786556 SQZ786555:SQZ786556 TAV786555:TAV786556 TKR786555:TKR786556 TUN786555:TUN786556 UEJ786555:UEJ786556 UOF786555:UOF786556 UYB786555:UYB786556 VHX786555:VHX786556 VRT786555:VRT786556 WBP786555:WBP786556 WLL786555:WLL786556 WVH786555:WVH786556 B852091:B852092 IV852091:IV852092 SR852091:SR852092 ACN852091:ACN852092 AMJ852091:AMJ852092 AWF852091:AWF852092 BGB852091:BGB852092 BPX852091:BPX852092 BZT852091:BZT852092 CJP852091:CJP852092 CTL852091:CTL852092 DDH852091:DDH852092 DND852091:DND852092 DWZ852091:DWZ852092 EGV852091:EGV852092 EQR852091:EQR852092 FAN852091:FAN852092 FKJ852091:FKJ852092 FUF852091:FUF852092 GEB852091:GEB852092 GNX852091:GNX852092 GXT852091:GXT852092 HHP852091:HHP852092 HRL852091:HRL852092 IBH852091:IBH852092 ILD852091:ILD852092 IUZ852091:IUZ852092 JEV852091:JEV852092 JOR852091:JOR852092 JYN852091:JYN852092 KIJ852091:KIJ852092 KSF852091:KSF852092 LCB852091:LCB852092 LLX852091:LLX852092 LVT852091:LVT852092 MFP852091:MFP852092 MPL852091:MPL852092 MZH852091:MZH852092 NJD852091:NJD852092 NSZ852091:NSZ852092 OCV852091:OCV852092 OMR852091:OMR852092 OWN852091:OWN852092 PGJ852091:PGJ852092 PQF852091:PQF852092 QAB852091:QAB852092 QJX852091:QJX852092 QTT852091:QTT852092 RDP852091:RDP852092 RNL852091:RNL852092 RXH852091:RXH852092 SHD852091:SHD852092 SQZ852091:SQZ852092 TAV852091:TAV852092 TKR852091:TKR852092 TUN852091:TUN852092 UEJ852091:UEJ852092 UOF852091:UOF852092 UYB852091:UYB852092 VHX852091:VHX852092 VRT852091:VRT852092 WBP852091:WBP852092 WLL852091:WLL852092 WVH852091:WVH852092 B917627:B917628 IV917627:IV917628 SR917627:SR917628 ACN917627:ACN917628 AMJ917627:AMJ917628 AWF917627:AWF917628 BGB917627:BGB917628 BPX917627:BPX917628 BZT917627:BZT917628 CJP917627:CJP917628 CTL917627:CTL917628 DDH917627:DDH917628 DND917627:DND917628 DWZ917627:DWZ917628 EGV917627:EGV917628 EQR917627:EQR917628 FAN917627:FAN917628 FKJ917627:FKJ917628 FUF917627:FUF917628 GEB917627:GEB917628 GNX917627:GNX917628 GXT917627:GXT917628 HHP917627:HHP917628 HRL917627:HRL917628 IBH917627:IBH917628 ILD917627:ILD917628 IUZ917627:IUZ917628 JEV917627:JEV917628 JOR917627:JOR917628 JYN917627:JYN917628 KIJ917627:KIJ917628 KSF917627:KSF917628 LCB917627:LCB917628 LLX917627:LLX917628 LVT917627:LVT917628 MFP917627:MFP917628 MPL917627:MPL917628 MZH917627:MZH917628 NJD917627:NJD917628 NSZ917627:NSZ917628 OCV917627:OCV917628 OMR917627:OMR917628 OWN917627:OWN917628 PGJ917627:PGJ917628 PQF917627:PQF917628 QAB917627:QAB917628 QJX917627:QJX917628 QTT917627:QTT917628 RDP917627:RDP917628 RNL917627:RNL917628 RXH917627:RXH917628 SHD917627:SHD917628 SQZ917627:SQZ917628 TAV917627:TAV917628 TKR917627:TKR917628 TUN917627:TUN917628 UEJ917627:UEJ917628 UOF917627:UOF917628 UYB917627:UYB917628 VHX917627:VHX917628 VRT917627:VRT917628 WBP917627:WBP917628 WLL917627:WLL917628 WVH917627:WVH917628 B983163:B983164 IV983163:IV983164 SR983163:SR983164 ACN983163:ACN983164 AMJ983163:AMJ983164 AWF983163:AWF983164 BGB983163:BGB983164 BPX983163:BPX983164 BZT983163:BZT983164 CJP983163:CJP983164 CTL983163:CTL983164 DDH983163:DDH983164 DND983163:DND983164 DWZ983163:DWZ983164 EGV983163:EGV983164 EQR983163:EQR983164 FAN983163:FAN983164 FKJ983163:FKJ983164 FUF983163:FUF983164 GEB983163:GEB983164 GNX983163:GNX983164 GXT983163:GXT983164 HHP983163:HHP983164 HRL983163:HRL983164 IBH983163:IBH983164 ILD983163:ILD983164 IUZ983163:IUZ983164 JEV983163:JEV983164 JOR983163:JOR983164 JYN983163:JYN983164 KIJ983163:KIJ983164 KSF983163:KSF983164 LCB983163:LCB983164 LLX983163:LLX983164 LVT983163:LVT983164 MFP983163:MFP983164 MPL983163:MPL983164 MZH983163:MZH983164 NJD983163:NJD983164 NSZ983163:NSZ983164 OCV983163:OCV983164 OMR983163:OMR983164 OWN983163:OWN983164 PGJ983163:PGJ983164 PQF983163:PQF983164 QAB983163:QAB983164 QJX983163:QJX983164 QTT983163:QTT983164 RDP983163:RDP983164 RNL983163:RNL983164 RXH983163:RXH983164 SHD983163:SHD983164 SQZ983163:SQZ983164 TAV983163:TAV983164 TKR983163:TKR983164 TUN983163:TUN983164 UEJ983163:UEJ983164 UOF983163:UOF983164 UYB983163:UYB983164 VHX983163:VHX983164 VRT983163:VRT983164 WBP983163:WBP983164 WLL983163:WLL983164 WVH983163:WVH983164" xr:uid="{00000000-0002-0000-0000-000000000000}">
      <formula1>1</formula1>
      <formula2>50</formula2>
    </dataValidation>
  </dataValidations>
  <pageMargins left="0.7" right="0.7" top="0.75" bottom="0.75" header="0.3" footer="0.3"/>
  <pageSetup scale="66" orientation="portrait" r:id="rId1"/>
  <rowBreaks count="3" manualBreakCount="3">
    <brk id="48" max="4" man="1"/>
    <brk id="92" max="4" man="1"/>
    <brk id="15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F258"/>
  <sheetViews>
    <sheetView showGridLines="0" topLeftCell="A158" zoomScaleNormal="100" zoomScaleSheetLayoutView="100" workbookViewId="0">
      <selection activeCell="D163" sqref="D163"/>
    </sheetView>
  </sheetViews>
  <sheetFormatPr baseColWidth="10" defaultColWidth="11.453125" defaultRowHeight="13" x14ac:dyDescent="0.35"/>
  <cols>
    <col min="1" max="1" width="15" style="16" customWidth="1"/>
    <col min="2" max="2" width="62.54296875" style="16" customWidth="1"/>
    <col min="3" max="3" width="10.08984375" style="16" customWidth="1"/>
    <col min="4" max="4" width="18.08984375" style="42" bestFit="1" customWidth="1"/>
    <col min="5" max="5" width="17.453125" style="42" bestFit="1" customWidth="1"/>
    <col min="6" max="6" width="18" style="42" bestFit="1" customWidth="1"/>
    <col min="7" max="257" width="11.453125" style="16"/>
    <col min="258" max="258" width="62.54296875" style="16" customWidth="1"/>
    <col min="259" max="261" width="11.453125" style="16"/>
    <col min="262" max="262" width="14" style="16" customWidth="1"/>
    <col min="263" max="513" width="11.453125" style="16"/>
    <col min="514" max="514" width="62.54296875" style="16" customWidth="1"/>
    <col min="515" max="517" width="11.453125" style="16"/>
    <col min="518" max="518" width="14" style="16" customWidth="1"/>
    <col min="519" max="769" width="11.453125" style="16"/>
    <col min="770" max="770" width="62.54296875" style="16" customWidth="1"/>
    <col min="771" max="773" width="11.453125" style="16"/>
    <col min="774" max="774" width="14" style="16" customWidth="1"/>
    <col min="775" max="1025" width="11.453125" style="16"/>
    <col min="1026" max="1026" width="62.54296875" style="16" customWidth="1"/>
    <col min="1027" max="1029" width="11.453125" style="16"/>
    <col min="1030" max="1030" width="14" style="16" customWidth="1"/>
    <col min="1031" max="1281" width="11.453125" style="16"/>
    <col min="1282" max="1282" width="62.54296875" style="16" customWidth="1"/>
    <col min="1283" max="1285" width="11.453125" style="16"/>
    <col min="1286" max="1286" width="14" style="16" customWidth="1"/>
    <col min="1287" max="1537" width="11.453125" style="16"/>
    <col min="1538" max="1538" width="62.54296875" style="16" customWidth="1"/>
    <col min="1539" max="1541" width="11.453125" style="16"/>
    <col min="1542" max="1542" width="14" style="16" customWidth="1"/>
    <col min="1543" max="1793" width="11.453125" style="16"/>
    <col min="1794" max="1794" width="62.54296875" style="16" customWidth="1"/>
    <col min="1795" max="1797" width="11.453125" style="16"/>
    <col min="1798" max="1798" width="14" style="16" customWidth="1"/>
    <col min="1799" max="2049" width="11.453125" style="16"/>
    <col min="2050" max="2050" width="62.54296875" style="16" customWidth="1"/>
    <col min="2051" max="2053" width="11.453125" style="16"/>
    <col min="2054" max="2054" width="14" style="16" customWidth="1"/>
    <col min="2055" max="2305" width="11.453125" style="16"/>
    <col min="2306" max="2306" width="62.54296875" style="16" customWidth="1"/>
    <col min="2307" max="2309" width="11.453125" style="16"/>
    <col min="2310" max="2310" width="14" style="16" customWidth="1"/>
    <col min="2311" max="2561" width="11.453125" style="16"/>
    <col min="2562" max="2562" width="62.54296875" style="16" customWidth="1"/>
    <col min="2563" max="2565" width="11.453125" style="16"/>
    <col min="2566" max="2566" width="14" style="16" customWidth="1"/>
    <col min="2567" max="2817" width="11.453125" style="16"/>
    <col min="2818" max="2818" width="62.54296875" style="16" customWidth="1"/>
    <col min="2819" max="2821" width="11.453125" style="16"/>
    <col min="2822" max="2822" width="14" style="16" customWidth="1"/>
    <col min="2823" max="3073" width="11.453125" style="16"/>
    <col min="3074" max="3074" width="62.54296875" style="16" customWidth="1"/>
    <col min="3075" max="3077" width="11.453125" style="16"/>
    <col min="3078" max="3078" width="14" style="16" customWidth="1"/>
    <col min="3079" max="3329" width="11.453125" style="16"/>
    <col min="3330" max="3330" width="62.54296875" style="16" customWidth="1"/>
    <col min="3331" max="3333" width="11.453125" style="16"/>
    <col min="3334" max="3334" width="14" style="16" customWidth="1"/>
    <col min="3335" max="3585" width="11.453125" style="16"/>
    <col min="3586" max="3586" width="62.54296875" style="16" customWidth="1"/>
    <col min="3587" max="3589" width="11.453125" style="16"/>
    <col min="3590" max="3590" width="14" style="16" customWidth="1"/>
    <col min="3591" max="3841" width="11.453125" style="16"/>
    <col min="3842" max="3842" width="62.54296875" style="16" customWidth="1"/>
    <col min="3843" max="3845" width="11.453125" style="16"/>
    <col min="3846" max="3846" width="14" style="16" customWidth="1"/>
    <col min="3847" max="4097" width="11.453125" style="16"/>
    <col min="4098" max="4098" width="62.54296875" style="16" customWidth="1"/>
    <col min="4099" max="4101" width="11.453125" style="16"/>
    <col min="4102" max="4102" width="14" style="16" customWidth="1"/>
    <col min="4103" max="4353" width="11.453125" style="16"/>
    <col min="4354" max="4354" width="62.54296875" style="16" customWidth="1"/>
    <col min="4355" max="4357" width="11.453125" style="16"/>
    <col min="4358" max="4358" width="14" style="16" customWidth="1"/>
    <col min="4359" max="4609" width="11.453125" style="16"/>
    <col min="4610" max="4610" width="62.54296875" style="16" customWidth="1"/>
    <col min="4611" max="4613" width="11.453125" style="16"/>
    <col min="4614" max="4614" width="14" style="16" customWidth="1"/>
    <col min="4615" max="4865" width="11.453125" style="16"/>
    <col min="4866" max="4866" width="62.54296875" style="16" customWidth="1"/>
    <col min="4867" max="4869" width="11.453125" style="16"/>
    <col min="4870" max="4870" width="14" style="16" customWidth="1"/>
    <col min="4871" max="5121" width="11.453125" style="16"/>
    <col min="5122" max="5122" width="62.54296875" style="16" customWidth="1"/>
    <col min="5123" max="5125" width="11.453125" style="16"/>
    <col min="5126" max="5126" width="14" style="16" customWidth="1"/>
    <col min="5127" max="5377" width="11.453125" style="16"/>
    <col min="5378" max="5378" width="62.54296875" style="16" customWidth="1"/>
    <col min="5379" max="5381" width="11.453125" style="16"/>
    <col min="5382" max="5382" width="14" style="16" customWidth="1"/>
    <col min="5383" max="5633" width="11.453125" style="16"/>
    <col min="5634" max="5634" width="62.54296875" style="16" customWidth="1"/>
    <col min="5635" max="5637" width="11.453125" style="16"/>
    <col min="5638" max="5638" width="14" style="16" customWidth="1"/>
    <col min="5639" max="5889" width="11.453125" style="16"/>
    <col min="5890" max="5890" width="62.54296875" style="16" customWidth="1"/>
    <col min="5891" max="5893" width="11.453125" style="16"/>
    <col min="5894" max="5894" width="14" style="16" customWidth="1"/>
    <col min="5895" max="6145" width="11.453125" style="16"/>
    <col min="6146" max="6146" width="62.54296875" style="16" customWidth="1"/>
    <col min="6147" max="6149" width="11.453125" style="16"/>
    <col min="6150" max="6150" width="14" style="16" customWidth="1"/>
    <col min="6151" max="6401" width="11.453125" style="16"/>
    <col min="6402" max="6402" width="62.54296875" style="16" customWidth="1"/>
    <col min="6403" max="6405" width="11.453125" style="16"/>
    <col min="6406" max="6406" width="14" style="16" customWidth="1"/>
    <col min="6407" max="6657" width="11.453125" style="16"/>
    <col min="6658" max="6658" width="62.54296875" style="16" customWidth="1"/>
    <col min="6659" max="6661" width="11.453125" style="16"/>
    <col min="6662" max="6662" width="14" style="16" customWidth="1"/>
    <col min="6663" max="6913" width="11.453125" style="16"/>
    <col min="6914" max="6914" width="62.54296875" style="16" customWidth="1"/>
    <col min="6915" max="6917" width="11.453125" style="16"/>
    <col min="6918" max="6918" width="14" style="16" customWidth="1"/>
    <col min="6919" max="7169" width="11.453125" style="16"/>
    <col min="7170" max="7170" width="62.54296875" style="16" customWidth="1"/>
    <col min="7171" max="7173" width="11.453125" style="16"/>
    <col min="7174" max="7174" width="14" style="16" customWidth="1"/>
    <col min="7175" max="7425" width="11.453125" style="16"/>
    <col min="7426" max="7426" width="62.54296875" style="16" customWidth="1"/>
    <col min="7427" max="7429" width="11.453125" style="16"/>
    <col min="7430" max="7430" width="14" style="16" customWidth="1"/>
    <col min="7431" max="7681" width="11.453125" style="16"/>
    <col min="7682" max="7682" width="62.54296875" style="16" customWidth="1"/>
    <col min="7683" max="7685" width="11.453125" style="16"/>
    <col min="7686" max="7686" width="14" style="16" customWidth="1"/>
    <col min="7687" max="7937" width="11.453125" style="16"/>
    <col min="7938" max="7938" width="62.54296875" style="16" customWidth="1"/>
    <col min="7939" max="7941" width="11.453125" style="16"/>
    <col min="7942" max="7942" width="14" style="16" customWidth="1"/>
    <col min="7943" max="8193" width="11.453125" style="16"/>
    <col min="8194" max="8194" width="62.54296875" style="16" customWidth="1"/>
    <col min="8195" max="8197" width="11.453125" style="16"/>
    <col min="8198" max="8198" width="14" style="16" customWidth="1"/>
    <col min="8199" max="8449" width="11.453125" style="16"/>
    <col min="8450" max="8450" width="62.54296875" style="16" customWidth="1"/>
    <col min="8451" max="8453" width="11.453125" style="16"/>
    <col min="8454" max="8454" width="14" style="16" customWidth="1"/>
    <col min="8455" max="8705" width="11.453125" style="16"/>
    <col min="8706" max="8706" width="62.54296875" style="16" customWidth="1"/>
    <col min="8707" max="8709" width="11.453125" style="16"/>
    <col min="8710" max="8710" width="14" style="16" customWidth="1"/>
    <col min="8711" max="8961" width="11.453125" style="16"/>
    <col min="8962" max="8962" width="62.54296875" style="16" customWidth="1"/>
    <col min="8963" max="8965" width="11.453125" style="16"/>
    <col min="8966" max="8966" width="14" style="16" customWidth="1"/>
    <col min="8967" max="9217" width="11.453125" style="16"/>
    <col min="9218" max="9218" width="62.54296875" style="16" customWidth="1"/>
    <col min="9219" max="9221" width="11.453125" style="16"/>
    <col min="9222" max="9222" width="14" style="16" customWidth="1"/>
    <col min="9223" max="9473" width="11.453125" style="16"/>
    <col min="9474" max="9474" width="62.54296875" style="16" customWidth="1"/>
    <col min="9475" max="9477" width="11.453125" style="16"/>
    <col min="9478" max="9478" width="14" style="16" customWidth="1"/>
    <col min="9479" max="9729" width="11.453125" style="16"/>
    <col min="9730" max="9730" width="62.54296875" style="16" customWidth="1"/>
    <col min="9731" max="9733" width="11.453125" style="16"/>
    <col min="9734" max="9734" width="14" style="16" customWidth="1"/>
    <col min="9735" max="9985" width="11.453125" style="16"/>
    <col min="9986" max="9986" width="62.54296875" style="16" customWidth="1"/>
    <col min="9987" max="9989" width="11.453125" style="16"/>
    <col min="9990" max="9990" width="14" style="16" customWidth="1"/>
    <col min="9991" max="10241" width="11.453125" style="16"/>
    <col min="10242" max="10242" width="62.54296875" style="16" customWidth="1"/>
    <col min="10243" max="10245" width="11.453125" style="16"/>
    <col min="10246" max="10246" width="14" style="16" customWidth="1"/>
    <col min="10247" max="10497" width="11.453125" style="16"/>
    <col min="10498" max="10498" width="62.54296875" style="16" customWidth="1"/>
    <col min="10499" max="10501" width="11.453125" style="16"/>
    <col min="10502" max="10502" width="14" style="16" customWidth="1"/>
    <col min="10503" max="10753" width="11.453125" style="16"/>
    <col min="10754" max="10754" width="62.54296875" style="16" customWidth="1"/>
    <col min="10755" max="10757" width="11.453125" style="16"/>
    <col min="10758" max="10758" width="14" style="16" customWidth="1"/>
    <col min="10759" max="11009" width="11.453125" style="16"/>
    <col min="11010" max="11010" width="62.54296875" style="16" customWidth="1"/>
    <col min="11011" max="11013" width="11.453125" style="16"/>
    <col min="11014" max="11014" width="14" style="16" customWidth="1"/>
    <col min="11015" max="11265" width="11.453125" style="16"/>
    <col min="11266" max="11266" width="62.54296875" style="16" customWidth="1"/>
    <col min="11267" max="11269" width="11.453125" style="16"/>
    <col min="11270" max="11270" width="14" style="16" customWidth="1"/>
    <col min="11271" max="11521" width="11.453125" style="16"/>
    <col min="11522" max="11522" width="62.54296875" style="16" customWidth="1"/>
    <col min="11523" max="11525" width="11.453125" style="16"/>
    <col min="11526" max="11526" width="14" style="16" customWidth="1"/>
    <col min="11527" max="11777" width="11.453125" style="16"/>
    <col min="11778" max="11778" width="62.54296875" style="16" customWidth="1"/>
    <col min="11779" max="11781" width="11.453125" style="16"/>
    <col min="11782" max="11782" width="14" style="16" customWidth="1"/>
    <col min="11783" max="12033" width="11.453125" style="16"/>
    <col min="12034" max="12034" width="62.54296875" style="16" customWidth="1"/>
    <col min="12035" max="12037" width="11.453125" style="16"/>
    <col min="12038" max="12038" width="14" style="16" customWidth="1"/>
    <col min="12039" max="12289" width="11.453125" style="16"/>
    <col min="12290" max="12290" width="62.54296875" style="16" customWidth="1"/>
    <col min="12291" max="12293" width="11.453125" style="16"/>
    <col min="12294" max="12294" width="14" style="16" customWidth="1"/>
    <col min="12295" max="12545" width="11.453125" style="16"/>
    <col min="12546" max="12546" width="62.54296875" style="16" customWidth="1"/>
    <col min="12547" max="12549" width="11.453125" style="16"/>
    <col min="12550" max="12550" width="14" style="16" customWidth="1"/>
    <col min="12551" max="12801" width="11.453125" style="16"/>
    <col min="12802" max="12802" width="62.54296875" style="16" customWidth="1"/>
    <col min="12803" max="12805" width="11.453125" style="16"/>
    <col min="12806" max="12806" width="14" style="16" customWidth="1"/>
    <col min="12807" max="13057" width="11.453125" style="16"/>
    <col min="13058" max="13058" width="62.54296875" style="16" customWidth="1"/>
    <col min="13059" max="13061" width="11.453125" style="16"/>
    <col min="13062" max="13062" width="14" style="16" customWidth="1"/>
    <col min="13063" max="13313" width="11.453125" style="16"/>
    <col min="13314" max="13314" width="62.54296875" style="16" customWidth="1"/>
    <col min="13315" max="13317" width="11.453125" style="16"/>
    <col min="13318" max="13318" width="14" style="16" customWidth="1"/>
    <col min="13319" max="13569" width="11.453125" style="16"/>
    <col min="13570" max="13570" width="62.54296875" style="16" customWidth="1"/>
    <col min="13571" max="13573" width="11.453125" style="16"/>
    <col min="13574" max="13574" width="14" style="16" customWidth="1"/>
    <col min="13575" max="13825" width="11.453125" style="16"/>
    <col min="13826" max="13826" width="62.54296875" style="16" customWidth="1"/>
    <col min="13827" max="13829" width="11.453125" style="16"/>
    <col min="13830" max="13830" width="14" style="16" customWidth="1"/>
    <col min="13831" max="14081" width="11.453125" style="16"/>
    <col min="14082" max="14082" width="62.54296875" style="16" customWidth="1"/>
    <col min="14083" max="14085" width="11.453125" style="16"/>
    <col min="14086" max="14086" width="14" style="16" customWidth="1"/>
    <col min="14087" max="14337" width="11.453125" style="16"/>
    <col min="14338" max="14338" width="62.54296875" style="16" customWidth="1"/>
    <col min="14339" max="14341" width="11.453125" style="16"/>
    <col min="14342" max="14342" width="14" style="16" customWidth="1"/>
    <col min="14343" max="14593" width="11.453125" style="16"/>
    <col min="14594" max="14594" width="62.54296875" style="16" customWidth="1"/>
    <col min="14595" max="14597" width="11.453125" style="16"/>
    <col min="14598" max="14598" width="14" style="16" customWidth="1"/>
    <col min="14599" max="14849" width="11.453125" style="16"/>
    <col min="14850" max="14850" width="62.54296875" style="16" customWidth="1"/>
    <col min="14851" max="14853" width="11.453125" style="16"/>
    <col min="14854" max="14854" width="14" style="16" customWidth="1"/>
    <col min="14855" max="15105" width="11.453125" style="16"/>
    <col min="15106" max="15106" width="62.54296875" style="16" customWidth="1"/>
    <col min="15107" max="15109" width="11.453125" style="16"/>
    <col min="15110" max="15110" width="14" style="16" customWidth="1"/>
    <col min="15111" max="15361" width="11.453125" style="16"/>
    <col min="15362" max="15362" width="62.54296875" style="16" customWidth="1"/>
    <col min="15363" max="15365" width="11.453125" style="16"/>
    <col min="15366" max="15366" width="14" style="16" customWidth="1"/>
    <col min="15367" max="15617" width="11.453125" style="16"/>
    <col min="15618" max="15618" width="62.54296875" style="16" customWidth="1"/>
    <col min="15619" max="15621" width="11.453125" style="16"/>
    <col min="15622" max="15622" width="14" style="16" customWidth="1"/>
    <col min="15623" max="15873" width="11.453125" style="16"/>
    <col min="15874" max="15874" width="62.54296875" style="16" customWidth="1"/>
    <col min="15875" max="15877" width="11.453125" style="16"/>
    <col min="15878" max="15878" width="14" style="16" customWidth="1"/>
    <col min="15879" max="16129" width="11.453125" style="16"/>
    <col min="16130" max="16130" width="62.54296875" style="16" customWidth="1"/>
    <col min="16131" max="16133" width="11.453125" style="16"/>
    <col min="16134" max="16134" width="14" style="16" customWidth="1"/>
    <col min="16135" max="16384" width="11.453125" style="16"/>
  </cols>
  <sheetData>
    <row r="1" spans="1:6" ht="18" customHeight="1" x14ac:dyDescent="0.35">
      <c r="A1" s="152" t="s">
        <v>1730</v>
      </c>
      <c r="B1" s="152"/>
      <c r="C1" s="152"/>
      <c r="D1" s="152"/>
      <c r="E1" s="152"/>
      <c r="F1" s="16"/>
    </row>
    <row r="2" spans="1:6" ht="18" customHeight="1" x14ac:dyDescent="0.35">
      <c r="A2" s="152" t="s">
        <v>375</v>
      </c>
      <c r="B2" s="152"/>
      <c r="C2" s="152"/>
      <c r="D2" s="152"/>
      <c r="E2" s="152"/>
      <c r="F2" s="29"/>
    </row>
    <row r="3" spans="1:6" ht="18" customHeight="1" x14ac:dyDescent="0.35">
      <c r="A3" s="152" t="s">
        <v>1733</v>
      </c>
      <c r="B3" s="152"/>
      <c r="C3" s="152"/>
      <c r="D3" s="152"/>
      <c r="E3" s="152"/>
      <c r="F3" s="16"/>
    </row>
    <row r="4" spans="1:6" ht="18" customHeight="1" x14ac:dyDescent="0.35">
      <c r="A4" s="153" t="s">
        <v>1579</v>
      </c>
      <c r="B4" s="153"/>
      <c r="C4" s="153"/>
      <c r="D4" s="153"/>
      <c r="E4" s="153"/>
      <c r="F4" s="16"/>
    </row>
    <row r="5" spans="1:6" ht="7.5" customHeight="1" x14ac:dyDescent="0.35">
      <c r="B5" s="33"/>
      <c r="C5" s="33"/>
      <c r="D5" s="89"/>
    </row>
    <row r="6" spans="1:6" s="2" customFormat="1" ht="24.75" customHeight="1" x14ac:dyDescent="0.35">
      <c r="A6" s="103" t="s">
        <v>1585</v>
      </c>
      <c r="B6" s="103" t="s">
        <v>1672</v>
      </c>
      <c r="C6" s="104" t="s">
        <v>1</v>
      </c>
      <c r="D6" s="83">
        <v>2025</v>
      </c>
      <c r="E6" s="83">
        <v>2024</v>
      </c>
      <c r="F6" s="105"/>
    </row>
    <row r="7" spans="1:6" ht="7.5" customHeight="1" x14ac:dyDescent="0.35">
      <c r="B7" s="33"/>
      <c r="C7" s="33"/>
      <c r="D7" s="89"/>
    </row>
    <row r="8" spans="1:6" s="92" customFormat="1" ht="18" customHeight="1" x14ac:dyDescent="0.35">
      <c r="A8" s="90" t="s">
        <v>376</v>
      </c>
      <c r="B8" s="45" t="s">
        <v>377</v>
      </c>
      <c r="C8" s="75"/>
      <c r="D8" s="76"/>
      <c r="E8" s="76"/>
      <c r="F8" s="91"/>
    </row>
    <row r="9" spans="1:6" s="92" customFormat="1" ht="18" customHeight="1" x14ac:dyDescent="0.35">
      <c r="A9" s="72" t="s">
        <v>378</v>
      </c>
      <c r="B9" s="49" t="s">
        <v>379</v>
      </c>
      <c r="C9" s="73"/>
      <c r="D9" s="69"/>
      <c r="E9" s="69"/>
      <c r="F9" s="91"/>
    </row>
    <row r="10" spans="1:6" ht="18" customHeight="1" x14ac:dyDescent="0.35">
      <c r="A10" s="52" t="s">
        <v>380</v>
      </c>
      <c r="B10" s="53" t="s">
        <v>381</v>
      </c>
      <c r="C10" s="54">
        <v>31</v>
      </c>
      <c r="D10" s="55">
        <v>0</v>
      </c>
      <c r="E10" s="55">
        <v>0</v>
      </c>
      <c r="F10" s="38"/>
    </row>
    <row r="11" spans="1:6" ht="18" customHeight="1" x14ac:dyDescent="0.35">
      <c r="A11" s="56" t="s">
        <v>382</v>
      </c>
      <c r="B11" s="57" t="s">
        <v>383</v>
      </c>
      <c r="C11" s="58"/>
      <c r="D11" s="59">
        <v>0</v>
      </c>
      <c r="E11" s="59">
        <v>0</v>
      </c>
      <c r="F11" s="38"/>
    </row>
    <row r="12" spans="1:6" ht="18" customHeight="1" x14ac:dyDescent="0.35">
      <c r="A12" s="56" t="s">
        <v>384</v>
      </c>
      <c r="B12" s="57" t="s">
        <v>385</v>
      </c>
      <c r="C12" s="58"/>
      <c r="D12" s="59">
        <v>0</v>
      </c>
      <c r="E12" s="59">
        <v>0</v>
      </c>
      <c r="F12" s="38"/>
    </row>
    <row r="13" spans="1:6" ht="18" customHeight="1" x14ac:dyDescent="0.35">
      <c r="A13" s="56" t="s">
        <v>386</v>
      </c>
      <c r="B13" s="57" t="s">
        <v>387</v>
      </c>
      <c r="C13" s="58"/>
      <c r="D13" s="59">
        <v>0</v>
      </c>
      <c r="E13" s="59">
        <v>0</v>
      </c>
      <c r="F13" s="38"/>
    </row>
    <row r="14" spans="1:6" ht="18" customHeight="1" x14ac:dyDescent="0.35">
      <c r="A14" s="56" t="s">
        <v>388</v>
      </c>
      <c r="B14" s="57" t="s">
        <v>389</v>
      </c>
      <c r="C14" s="58"/>
      <c r="D14" s="59">
        <v>0</v>
      </c>
      <c r="E14" s="59">
        <v>0</v>
      </c>
      <c r="F14" s="38"/>
    </row>
    <row r="15" spans="1:6" ht="18" customHeight="1" x14ac:dyDescent="0.35">
      <c r="A15" s="52" t="s">
        <v>390</v>
      </c>
      <c r="B15" s="53" t="s">
        <v>391</v>
      </c>
      <c r="C15" s="54" t="s">
        <v>392</v>
      </c>
      <c r="D15" s="55">
        <v>0</v>
      </c>
      <c r="E15" s="55">
        <v>0</v>
      </c>
      <c r="F15" s="38"/>
    </row>
    <row r="16" spans="1:6" ht="18" customHeight="1" x14ac:dyDescent="0.35">
      <c r="A16" s="61" t="s">
        <v>393</v>
      </c>
      <c r="B16" s="93" t="s">
        <v>394</v>
      </c>
      <c r="C16" s="58"/>
      <c r="D16" s="59">
        <v>0</v>
      </c>
      <c r="E16" s="59">
        <v>0</v>
      </c>
    </row>
    <row r="17" spans="1:6" ht="18" customHeight="1" x14ac:dyDescent="0.35">
      <c r="A17" s="61" t="s">
        <v>395</v>
      </c>
      <c r="B17" s="93" t="s">
        <v>396</v>
      </c>
      <c r="C17" s="58"/>
      <c r="D17" s="59">
        <v>0</v>
      </c>
      <c r="E17" s="59">
        <v>0</v>
      </c>
    </row>
    <row r="18" spans="1:6" ht="18" customHeight="1" x14ac:dyDescent="0.35">
      <c r="A18" s="61" t="s">
        <v>397</v>
      </c>
      <c r="B18" s="93" t="s">
        <v>398</v>
      </c>
      <c r="C18" s="58"/>
      <c r="D18" s="59">
        <v>0</v>
      </c>
      <c r="E18" s="59">
        <v>0</v>
      </c>
    </row>
    <row r="19" spans="1:6" ht="18" customHeight="1" x14ac:dyDescent="0.35">
      <c r="A19" s="61" t="s">
        <v>399</v>
      </c>
      <c r="B19" s="93" t="s">
        <v>400</v>
      </c>
      <c r="C19" s="58"/>
      <c r="D19" s="59">
        <v>0</v>
      </c>
      <c r="E19" s="59">
        <v>0</v>
      </c>
    </row>
    <row r="20" spans="1:6" ht="18" customHeight="1" x14ac:dyDescent="0.35">
      <c r="A20" s="61" t="s">
        <v>401</v>
      </c>
      <c r="B20" s="93" t="s">
        <v>402</v>
      </c>
      <c r="C20" s="58"/>
      <c r="D20" s="59">
        <v>0</v>
      </c>
      <c r="E20" s="59">
        <v>0</v>
      </c>
    </row>
    <row r="21" spans="1:6" ht="18" customHeight="1" x14ac:dyDescent="0.35">
      <c r="A21" s="61" t="s">
        <v>403</v>
      </c>
      <c r="B21" s="93" t="s">
        <v>404</v>
      </c>
      <c r="C21" s="58"/>
      <c r="D21" s="59">
        <v>0</v>
      </c>
      <c r="E21" s="59">
        <v>0</v>
      </c>
    </row>
    <row r="22" spans="1:6" ht="18" customHeight="1" x14ac:dyDescent="0.35">
      <c r="A22" s="52" t="s">
        <v>405</v>
      </c>
      <c r="B22" s="53" t="s">
        <v>406</v>
      </c>
      <c r="C22" s="54" t="s">
        <v>407</v>
      </c>
      <c r="D22" s="55">
        <v>0</v>
      </c>
      <c r="E22" s="55">
        <v>0</v>
      </c>
      <c r="F22" s="38"/>
    </row>
    <row r="23" spans="1:6" ht="18" customHeight="1" x14ac:dyDescent="0.35">
      <c r="A23" s="61" t="s">
        <v>408</v>
      </c>
      <c r="B23" s="93" t="s">
        <v>409</v>
      </c>
      <c r="C23" s="58"/>
      <c r="D23" s="59">
        <v>0</v>
      </c>
      <c r="E23" s="59">
        <v>0</v>
      </c>
    </row>
    <row r="24" spans="1:6" ht="18" customHeight="1" x14ac:dyDescent="0.35">
      <c r="A24" s="61" t="s">
        <v>410</v>
      </c>
      <c r="B24" s="93" t="s">
        <v>411</v>
      </c>
      <c r="C24" s="58"/>
      <c r="D24" s="59">
        <v>0</v>
      </c>
      <c r="E24" s="59">
        <v>0</v>
      </c>
    </row>
    <row r="25" spans="1:6" ht="18" customHeight="1" x14ac:dyDescent="0.35">
      <c r="A25" s="61" t="s">
        <v>412</v>
      </c>
      <c r="B25" s="94" t="s">
        <v>413</v>
      </c>
      <c r="C25" s="58"/>
      <c r="D25" s="59">
        <v>0</v>
      </c>
      <c r="E25" s="59">
        <v>0</v>
      </c>
    </row>
    <row r="26" spans="1:6" ht="18" customHeight="1" x14ac:dyDescent="0.35">
      <c r="A26" s="52" t="s">
        <v>414</v>
      </c>
      <c r="B26" s="53" t="s">
        <v>415</v>
      </c>
      <c r="C26" s="54" t="s">
        <v>416</v>
      </c>
      <c r="D26" s="55">
        <v>0</v>
      </c>
      <c r="E26" s="55">
        <v>0</v>
      </c>
      <c r="F26" s="38"/>
    </row>
    <row r="27" spans="1:6" ht="18" customHeight="1" x14ac:dyDescent="0.35">
      <c r="A27" s="61" t="s">
        <v>417</v>
      </c>
      <c r="B27" s="93" t="s">
        <v>418</v>
      </c>
      <c r="C27" s="58"/>
      <c r="D27" s="59">
        <v>0</v>
      </c>
      <c r="E27" s="59">
        <v>0</v>
      </c>
    </row>
    <row r="28" spans="1:6" ht="18" customHeight="1" x14ac:dyDescent="0.35">
      <c r="A28" s="61" t="s">
        <v>419</v>
      </c>
      <c r="B28" s="93" t="s">
        <v>420</v>
      </c>
      <c r="C28" s="58"/>
      <c r="D28" s="59">
        <v>0</v>
      </c>
      <c r="E28" s="59">
        <v>0</v>
      </c>
    </row>
    <row r="29" spans="1:6" ht="18" customHeight="1" x14ac:dyDescent="0.35">
      <c r="A29" s="61" t="s">
        <v>421</v>
      </c>
      <c r="B29" s="93" t="s">
        <v>422</v>
      </c>
      <c r="C29" s="58"/>
      <c r="D29" s="59">
        <v>0</v>
      </c>
      <c r="E29" s="59">
        <v>0</v>
      </c>
    </row>
    <row r="30" spans="1:6" ht="18" customHeight="1" x14ac:dyDescent="0.35">
      <c r="A30" s="52" t="s">
        <v>423</v>
      </c>
      <c r="B30" s="53" t="s">
        <v>424</v>
      </c>
      <c r="C30" s="54" t="s">
        <v>425</v>
      </c>
      <c r="D30" s="55">
        <v>0</v>
      </c>
      <c r="E30" s="55">
        <v>0</v>
      </c>
      <c r="F30" s="38"/>
    </row>
    <row r="31" spans="1:6" ht="18" customHeight="1" x14ac:dyDescent="0.35">
      <c r="A31" s="61" t="s">
        <v>426</v>
      </c>
      <c r="B31" s="93" t="s">
        <v>427</v>
      </c>
      <c r="C31" s="58"/>
      <c r="D31" s="59">
        <v>0</v>
      </c>
      <c r="E31" s="59">
        <v>0</v>
      </c>
    </row>
    <row r="32" spans="1:6" s="92" customFormat="1" ht="18" customHeight="1" x14ac:dyDescent="0.35">
      <c r="A32" s="72" t="s">
        <v>428</v>
      </c>
      <c r="B32" s="49" t="s">
        <v>429</v>
      </c>
      <c r="C32" s="73"/>
      <c r="D32" s="69"/>
      <c r="E32" s="69"/>
      <c r="F32" s="91"/>
    </row>
    <row r="33" spans="1:6" ht="18" customHeight="1" x14ac:dyDescent="0.35">
      <c r="A33" s="52" t="s">
        <v>430</v>
      </c>
      <c r="B33" s="53" t="s">
        <v>431</v>
      </c>
      <c r="C33" s="54" t="s">
        <v>432</v>
      </c>
      <c r="D33" s="55">
        <v>0</v>
      </c>
      <c r="E33" s="55">
        <v>0</v>
      </c>
      <c r="F33" s="38"/>
    </row>
    <row r="34" spans="1:6" ht="18" customHeight="1" x14ac:dyDescent="0.35">
      <c r="A34" s="61" t="s">
        <v>433</v>
      </c>
      <c r="B34" s="93" t="s">
        <v>434</v>
      </c>
      <c r="C34" s="58"/>
      <c r="D34" s="59">
        <v>0</v>
      </c>
      <c r="E34" s="59">
        <v>0</v>
      </c>
    </row>
    <row r="35" spans="1:6" ht="18" customHeight="1" x14ac:dyDescent="0.35">
      <c r="A35" s="61" t="s">
        <v>435</v>
      </c>
      <c r="B35" s="93" t="s">
        <v>436</v>
      </c>
      <c r="C35" s="58"/>
      <c r="D35" s="59">
        <v>0</v>
      </c>
      <c r="E35" s="59">
        <v>0</v>
      </c>
    </row>
    <row r="36" spans="1:6" ht="18" customHeight="1" x14ac:dyDescent="0.35">
      <c r="A36" s="61" t="s">
        <v>437</v>
      </c>
      <c r="B36" s="93" t="s">
        <v>438</v>
      </c>
      <c r="C36" s="58"/>
      <c r="D36" s="59">
        <v>0</v>
      </c>
      <c r="E36" s="59">
        <v>0</v>
      </c>
    </row>
    <row r="37" spans="1:6" ht="18" customHeight="1" x14ac:dyDescent="0.35">
      <c r="A37" s="52" t="s">
        <v>439</v>
      </c>
      <c r="B37" s="53" t="s">
        <v>440</v>
      </c>
      <c r="C37" s="54" t="s">
        <v>441</v>
      </c>
      <c r="D37" s="55">
        <v>0</v>
      </c>
      <c r="E37" s="55">
        <v>0</v>
      </c>
      <c r="F37" s="38"/>
    </row>
    <row r="38" spans="1:6" ht="18" customHeight="1" x14ac:dyDescent="0.35">
      <c r="A38" s="61" t="s">
        <v>442</v>
      </c>
      <c r="B38" s="93" t="s">
        <v>443</v>
      </c>
      <c r="C38" s="58"/>
      <c r="D38" s="59">
        <v>0</v>
      </c>
      <c r="E38" s="59">
        <v>0</v>
      </c>
    </row>
    <row r="39" spans="1:6" s="92" customFormat="1" ht="18" customHeight="1" x14ac:dyDescent="0.35">
      <c r="A39" s="72" t="s">
        <v>444</v>
      </c>
      <c r="B39" s="49" t="s">
        <v>445</v>
      </c>
      <c r="C39" s="73"/>
      <c r="D39" s="69"/>
      <c r="E39" s="69"/>
      <c r="F39" s="91"/>
    </row>
    <row r="40" spans="1:6" ht="18" customHeight="1" x14ac:dyDescent="0.35">
      <c r="A40" s="52" t="s">
        <v>446</v>
      </c>
      <c r="B40" s="53" t="s">
        <v>447</v>
      </c>
      <c r="C40" s="54" t="s">
        <v>448</v>
      </c>
      <c r="D40" s="55">
        <v>0</v>
      </c>
      <c r="E40" s="55">
        <v>0</v>
      </c>
      <c r="F40" s="38"/>
    </row>
    <row r="41" spans="1:6" ht="18" customHeight="1" x14ac:dyDescent="0.35">
      <c r="A41" s="61" t="s">
        <v>449</v>
      </c>
      <c r="B41" s="93" t="s">
        <v>450</v>
      </c>
      <c r="C41" s="58"/>
      <c r="D41" s="59">
        <v>0</v>
      </c>
      <c r="E41" s="59">
        <v>0</v>
      </c>
    </row>
    <row r="42" spans="1:6" ht="18" customHeight="1" x14ac:dyDescent="0.35">
      <c r="A42" s="61" t="s">
        <v>451</v>
      </c>
      <c r="B42" s="93" t="s">
        <v>452</v>
      </c>
      <c r="C42" s="58"/>
      <c r="D42" s="59">
        <v>0</v>
      </c>
      <c r="E42" s="59">
        <v>0</v>
      </c>
    </row>
    <row r="43" spans="1:6" ht="18" customHeight="1" x14ac:dyDescent="0.35">
      <c r="A43" s="61" t="s">
        <v>453</v>
      </c>
      <c r="B43" s="93" t="s">
        <v>454</v>
      </c>
      <c r="C43" s="58"/>
      <c r="D43" s="59">
        <v>0</v>
      </c>
      <c r="E43" s="59">
        <v>0</v>
      </c>
    </row>
    <row r="44" spans="1:6" ht="18" customHeight="1" x14ac:dyDescent="0.35">
      <c r="A44" s="61" t="s">
        <v>455</v>
      </c>
      <c r="B44" s="93" t="s">
        <v>456</v>
      </c>
      <c r="C44" s="58"/>
      <c r="D44" s="59">
        <v>0</v>
      </c>
      <c r="E44" s="59">
        <v>0</v>
      </c>
    </row>
    <row r="45" spans="1:6" ht="18" customHeight="1" x14ac:dyDescent="0.35">
      <c r="A45" s="52" t="s">
        <v>457</v>
      </c>
      <c r="B45" s="53" t="s">
        <v>458</v>
      </c>
      <c r="C45" s="54" t="s">
        <v>459</v>
      </c>
      <c r="D45" s="55">
        <v>0</v>
      </c>
      <c r="E45" s="55">
        <v>0</v>
      </c>
      <c r="F45" s="38"/>
    </row>
    <row r="46" spans="1:6" ht="18" customHeight="1" x14ac:dyDescent="0.35">
      <c r="A46" s="61" t="s">
        <v>460</v>
      </c>
      <c r="B46" s="93" t="s">
        <v>461</v>
      </c>
      <c r="C46" s="58"/>
      <c r="D46" s="59">
        <v>0</v>
      </c>
      <c r="E46" s="59">
        <v>0</v>
      </c>
    </row>
    <row r="47" spans="1:6" ht="18" customHeight="1" x14ac:dyDescent="0.35">
      <c r="A47" s="52" t="s">
        <v>1691</v>
      </c>
      <c r="B47" s="53" t="s">
        <v>1692</v>
      </c>
      <c r="C47" s="54" t="s">
        <v>466</v>
      </c>
      <c r="D47" s="55">
        <v>0</v>
      </c>
      <c r="E47" s="55">
        <v>0</v>
      </c>
      <c r="F47" s="38"/>
    </row>
    <row r="48" spans="1:6" ht="18" customHeight="1" x14ac:dyDescent="0.35">
      <c r="A48" s="61" t="s">
        <v>1693</v>
      </c>
      <c r="B48" s="93" t="s">
        <v>461</v>
      </c>
      <c r="C48" s="58"/>
      <c r="D48" s="59">
        <v>0</v>
      </c>
      <c r="E48" s="59">
        <v>0</v>
      </c>
    </row>
    <row r="49" spans="1:6" ht="18" customHeight="1" x14ac:dyDescent="0.35">
      <c r="A49" s="61" t="s">
        <v>1694</v>
      </c>
      <c r="B49" s="93" t="s">
        <v>1695</v>
      </c>
      <c r="C49" s="58"/>
      <c r="D49" s="59">
        <v>0</v>
      </c>
      <c r="E49" s="59">
        <v>0</v>
      </c>
    </row>
    <row r="50" spans="1:6" s="92" customFormat="1" ht="18" customHeight="1" x14ac:dyDescent="0.35">
      <c r="A50" s="72" t="s">
        <v>462</v>
      </c>
      <c r="B50" s="49" t="s">
        <v>463</v>
      </c>
      <c r="C50" s="73"/>
      <c r="D50" s="69"/>
      <c r="E50" s="69"/>
      <c r="F50" s="91"/>
    </row>
    <row r="51" spans="1:6" ht="18" customHeight="1" x14ac:dyDescent="0.35">
      <c r="A51" s="52" t="s">
        <v>464</v>
      </c>
      <c r="B51" s="53" t="s">
        <v>465</v>
      </c>
      <c r="C51" s="54" t="s">
        <v>473</v>
      </c>
      <c r="D51" s="55">
        <v>0</v>
      </c>
      <c r="E51" s="55">
        <v>0</v>
      </c>
      <c r="F51" s="38"/>
    </row>
    <row r="52" spans="1:6" ht="18" customHeight="1" x14ac:dyDescent="0.35">
      <c r="A52" s="61" t="s">
        <v>467</v>
      </c>
      <c r="B52" s="93" t="s">
        <v>468</v>
      </c>
      <c r="C52" s="58"/>
      <c r="D52" s="59">
        <v>0</v>
      </c>
      <c r="E52" s="59">
        <v>0</v>
      </c>
    </row>
    <row r="53" spans="1:6" ht="18" customHeight="1" x14ac:dyDescent="0.35">
      <c r="A53" s="61" t="s">
        <v>469</v>
      </c>
      <c r="B53" s="93" t="s">
        <v>470</v>
      </c>
      <c r="C53" s="58"/>
      <c r="D53" s="59">
        <v>0</v>
      </c>
      <c r="E53" s="59">
        <v>0</v>
      </c>
    </row>
    <row r="54" spans="1:6" ht="18" customHeight="1" x14ac:dyDescent="0.35">
      <c r="A54" s="52" t="s">
        <v>471</v>
      </c>
      <c r="B54" s="53" t="s">
        <v>472</v>
      </c>
      <c r="C54" s="54" t="s">
        <v>480</v>
      </c>
      <c r="D54" s="55">
        <v>0</v>
      </c>
      <c r="E54" s="55">
        <v>0</v>
      </c>
      <c r="F54" s="38"/>
    </row>
    <row r="55" spans="1:6" ht="18" customHeight="1" x14ac:dyDescent="0.35">
      <c r="A55" s="61" t="s">
        <v>474</v>
      </c>
      <c r="B55" s="93" t="s">
        <v>475</v>
      </c>
      <c r="C55" s="58"/>
      <c r="D55" s="59">
        <v>0</v>
      </c>
      <c r="E55" s="59">
        <v>0</v>
      </c>
    </row>
    <row r="56" spans="1:6" ht="18" customHeight="1" x14ac:dyDescent="0.35">
      <c r="A56" s="61" t="s">
        <v>476</v>
      </c>
      <c r="B56" s="93" t="s">
        <v>477</v>
      </c>
      <c r="C56" s="58"/>
      <c r="D56" s="59">
        <v>0</v>
      </c>
      <c r="E56" s="59">
        <v>0</v>
      </c>
    </row>
    <row r="57" spans="1:6" ht="18" customHeight="1" x14ac:dyDescent="0.35">
      <c r="A57" s="52" t="s">
        <v>478</v>
      </c>
      <c r="B57" s="53" t="s">
        <v>479</v>
      </c>
      <c r="C57" s="54" t="s">
        <v>489</v>
      </c>
      <c r="D57" s="55">
        <v>0</v>
      </c>
      <c r="E57" s="55">
        <v>0</v>
      </c>
      <c r="F57" s="38"/>
    </row>
    <row r="58" spans="1:6" ht="18" customHeight="1" x14ac:dyDescent="0.35">
      <c r="A58" s="61" t="s">
        <v>481</v>
      </c>
      <c r="B58" s="93" t="s">
        <v>482</v>
      </c>
      <c r="C58" s="58"/>
      <c r="D58" s="59">
        <v>0</v>
      </c>
      <c r="E58" s="59">
        <v>0</v>
      </c>
    </row>
    <row r="59" spans="1:6" ht="18" customHeight="1" x14ac:dyDescent="0.35">
      <c r="A59" s="61" t="s">
        <v>483</v>
      </c>
      <c r="B59" s="93" t="s">
        <v>484</v>
      </c>
      <c r="C59" s="58"/>
      <c r="D59" s="59">
        <v>0</v>
      </c>
      <c r="E59" s="59">
        <v>0</v>
      </c>
    </row>
    <row r="60" spans="1:6" ht="18" customHeight="1" x14ac:dyDescent="0.35">
      <c r="A60" s="61" t="s">
        <v>485</v>
      </c>
      <c r="B60" s="93" t="s">
        <v>486</v>
      </c>
      <c r="C60" s="58"/>
      <c r="D60" s="59">
        <v>0</v>
      </c>
      <c r="E60" s="59">
        <v>0</v>
      </c>
    </row>
    <row r="61" spans="1:6" ht="18" customHeight="1" x14ac:dyDescent="0.35">
      <c r="A61" s="52" t="s">
        <v>487</v>
      </c>
      <c r="B61" s="53" t="s">
        <v>488</v>
      </c>
      <c r="C61" s="54" t="s">
        <v>496</v>
      </c>
      <c r="D61" s="55">
        <v>0</v>
      </c>
      <c r="E61" s="55">
        <v>0</v>
      </c>
      <c r="F61" s="38"/>
    </row>
    <row r="62" spans="1:6" ht="18" customHeight="1" x14ac:dyDescent="0.35">
      <c r="A62" s="61" t="s">
        <v>490</v>
      </c>
      <c r="B62" s="93" t="s">
        <v>491</v>
      </c>
      <c r="C62" s="58"/>
      <c r="D62" s="59">
        <v>0</v>
      </c>
      <c r="E62" s="59">
        <v>0</v>
      </c>
    </row>
    <row r="63" spans="1:6" ht="18" customHeight="1" x14ac:dyDescent="0.35">
      <c r="A63" s="61" t="s">
        <v>492</v>
      </c>
      <c r="B63" s="93" t="s">
        <v>493</v>
      </c>
      <c r="C63" s="58"/>
      <c r="D63" s="59">
        <v>0</v>
      </c>
      <c r="E63" s="59">
        <v>0</v>
      </c>
    </row>
    <row r="64" spans="1:6" ht="18" customHeight="1" x14ac:dyDescent="0.35">
      <c r="A64" s="52" t="s">
        <v>494</v>
      </c>
      <c r="B64" s="53" t="s">
        <v>495</v>
      </c>
      <c r="C64" s="54" t="s">
        <v>517</v>
      </c>
      <c r="D64" s="55">
        <v>0</v>
      </c>
      <c r="E64" s="55">
        <v>0</v>
      </c>
      <c r="F64" s="38"/>
    </row>
    <row r="65" spans="1:6" ht="18" customHeight="1" x14ac:dyDescent="0.35">
      <c r="A65" s="61" t="s">
        <v>497</v>
      </c>
      <c r="B65" s="93" t="s">
        <v>498</v>
      </c>
      <c r="C65" s="58"/>
      <c r="D65" s="59">
        <v>0</v>
      </c>
      <c r="E65" s="59">
        <v>0</v>
      </c>
    </row>
    <row r="66" spans="1:6" ht="18" customHeight="1" x14ac:dyDescent="0.35">
      <c r="A66" s="61" t="s">
        <v>499</v>
      </c>
      <c r="B66" s="93" t="s">
        <v>500</v>
      </c>
      <c r="C66" s="58"/>
      <c r="D66" s="59">
        <v>0</v>
      </c>
      <c r="E66" s="59">
        <v>0</v>
      </c>
    </row>
    <row r="67" spans="1:6" ht="18" customHeight="1" x14ac:dyDescent="0.35">
      <c r="A67" s="61" t="s">
        <v>501</v>
      </c>
      <c r="B67" s="93" t="s">
        <v>502</v>
      </c>
      <c r="C67" s="58"/>
      <c r="D67" s="59">
        <v>0</v>
      </c>
      <c r="E67" s="59">
        <v>0</v>
      </c>
    </row>
    <row r="68" spans="1:6" ht="18" customHeight="1" x14ac:dyDescent="0.35">
      <c r="A68" s="61" t="s">
        <v>503</v>
      </c>
      <c r="B68" s="93" t="s">
        <v>504</v>
      </c>
      <c r="C68" s="58"/>
      <c r="D68" s="59">
        <v>0</v>
      </c>
      <c r="E68" s="59">
        <v>0</v>
      </c>
    </row>
    <row r="69" spans="1:6" ht="18" customHeight="1" x14ac:dyDescent="0.35">
      <c r="A69" s="61" t="s">
        <v>505</v>
      </c>
      <c r="B69" s="93" t="s">
        <v>506</v>
      </c>
      <c r="C69" s="58"/>
      <c r="D69" s="59">
        <v>0</v>
      </c>
      <c r="E69" s="59">
        <v>0</v>
      </c>
    </row>
    <row r="70" spans="1:6" ht="18" customHeight="1" x14ac:dyDescent="0.35">
      <c r="A70" s="61" t="s">
        <v>507</v>
      </c>
      <c r="B70" s="93" t="s">
        <v>508</v>
      </c>
      <c r="C70" s="58"/>
      <c r="D70" s="59">
        <v>0</v>
      </c>
      <c r="E70" s="59">
        <v>0</v>
      </c>
    </row>
    <row r="71" spans="1:6" ht="18" customHeight="1" x14ac:dyDescent="0.35">
      <c r="A71" s="61" t="s">
        <v>509</v>
      </c>
      <c r="B71" s="93" t="s">
        <v>510</v>
      </c>
      <c r="C71" s="58"/>
      <c r="D71" s="59">
        <v>0</v>
      </c>
      <c r="E71" s="59">
        <v>0</v>
      </c>
    </row>
    <row r="72" spans="1:6" ht="18" customHeight="1" x14ac:dyDescent="0.35">
      <c r="A72" s="61" t="s">
        <v>511</v>
      </c>
      <c r="B72" s="93" t="s">
        <v>512</v>
      </c>
      <c r="C72" s="58"/>
      <c r="D72" s="59">
        <v>0</v>
      </c>
      <c r="E72" s="59">
        <v>0</v>
      </c>
    </row>
    <row r="73" spans="1:6" ht="18" customHeight="1" x14ac:dyDescent="0.35">
      <c r="A73" s="61" t="s">
        <v>513</v>
      </c>
      <c r="B73" s="94" t="s">
        <v>514</v>
      </c>
      <c r="C73" s="58"/>
      <c r="D73" s="59">
        <v>0</v>
      </c>
      <c r="E73" s="59">
        <v>0</v>
      </c>
    </row>
    <row r="74" spans="1:6" ht="18" customHeight="1" x14ac:dyDescent="0.35">
      <c r="A74" s="61" t="s">
        <v>1696</v>
      </c>
      <c r="B74" s="94" t="s">
        <v>1697</v>
      </c>
      <c r="C74" s="58"/>
      <c r="D74" s="59">
        <v>0</v>
      </c>
      <c r="E74" s="59">
        <v>0</v>
      </c>
    </row>
    <row r="75" spans="1:6" s="92" customFormat="1" ht="24.75" customHeight="1" x14ac:dyDescent="0.35">
      <c r="A75" s="72" t="s">
        <v>515</v>
      </c>
      <c r="B75" s="49" t="s">
        <v>516</v>
      </c>
      <c r="C75" s="73" t="s">
        <v>524</v>
      </c>
      <c r="D75" s="69">
        <v>0</v>
      </c>
      <c r="E75" s="69">
        <v>0</v>
      </c>
      <c r="F75" s="91"/>
    </row>
    <row r="76" spans="1:6" ht="18" customHeight="1" x14ac:dyDescent="0.35">
      <c r="A76" s="61" t="s">
        <v>518</v>
      </c>
      <c r="B76" s="93" t="s">
        <v>519</v>
      </c>
      <c r="C76" s="58"/>
      <c r="D76" s="59">
        <v>0</v>
      </c>
      <c r="E76" s="59">
        <v>0</v>
      </c>
    </row>
    <row r="77" spans="1:6" s="92" customFormat="1" ht="18" customHeight="1" x14ac:dyDescent="0.35">
      <c r="A77" s="72" t="s">
        <v>520</v>
      </c>
      <c r="B77" s="49" t="s">
        <v>521</v>
      </c>
      <c r="C77" s="73"/>
      <c r="D77" s="69"/>
      <c r="E77" s="69"/>
      <c r="F77" s="91"/>
    </row>
    <row r="78" spans="1:6" ht="18" customHeight="1" x14ac:dyDescent="0.35">
      <c r="A78" s="52" t="s">
        <v>522</v>
      </c>
      <c r="B78" s="53" t="s">
        <v>523</v>
      </c>
      <c r="C78" s="54" t="s">
        <v>533</v>
      </c>
      <c r="D78" s="55">
        <v>0</v>
      </c>
      <c r="E78" s="55">
        <v>0</v>
      </c>
      <c r="F78" s="38"/>
    </row>
    <row r="79" spans="1:6" ht="18" customHeight="1" x14ac:dyDescent="0.35">
      <c r="A79" s="61" t="s">
        <v>525</v>
      </c>
      <c r="B79" s="93" t="s">
        <v>526</v>
      </c>
      <c r="C79" s="58"/>
      <c r="D79" s="59">
        <v>0</v>
      </c>
      <c r="E79" s="59">
        <v>0</v>
      </c>
    </row>
    <row r="80" spans="1:6" ht="18" customHeight="1" x14ac:dyDescent="0.35">
      <c r="A80" s="61" t="s">
        <v>527</v>
      </c>
      <c r="B80" s="93" t="s">
        <v>528</v>
      </c>
      <c r="C80" s="58"/>
      <c r="D80" s="59">
        <v>0</v>
      </c>
      <c r="E80" s="59">
        <v>0</v>
      </c>
    </row>
    <row r="81" spans="1:6" ht="18" customHeight="1" x14ac:dyDescent="0.35">
      <c r="A81" s="61" t="s">
        <v>529</v>
      </c>
      <c r="B81" s="93" t="s">
        <v>530</v>
      </c>
      <c r="C81" s="58"/>
      <c r="D81" s="59">
        <v>0</v>
      </c>
      <c r="E81" s="59">
        <v>0</v>
      </c>
    </row>
    <row r="82" spans="1:6" ht="18" customHeight="1" x14ac:dyDescent="0.35">
      <c r="A82" s="52" t="s">
        <v>531</v>
      </c>
      <c r="B82" s="53" t="s">
        <v>532</v>
      </c>
      <c r="C82" s="54" t="s">
        <v>542</v>
      </c>
      <c r="D82" s="55">
        <v>0</v>
      </c>
      <c r="E82" s="55">
        <v>0</v>
      </c>
      <c r="F82" s="38"/>
    </row>
    <row r="83" spans="1:6" ht="18" customHeight="1" x14ac:dyDescent="0.35">
      <c r="A83" s="61" t="s">
        <v>534</v>
      </c>
      <c r="B83" s="93" t="s">
        <v>535</v>
      </c>
      <c r="C83" s="58"/>
      <c r="D83" s="59">
        <v>0</v>
      </c>
      <c r="E83" s="59">
        <v>0</v>
      </c>
    </row>
    <row r="84" spans="1:6" ht="18" customHeight="1" x14ac:dyDescent="0.35">
      <c r="A84" s="61" t="s">
        <v>536</v>
      </c>
      <c r="B84" s="93" t="s">
        <v>537</v>
      </c>
      <c r="C84" s="58"/>
      <c r="D84" s="59">
        <v>0</v>
      </c>
      <c r="E84" s="59">
        <v>0</v>
      </c>
    </row>
    <row r="85" spans="1:6" ht="18" customHeight="1" x14ac:dyDescent="0.35">
      <c r="A85" s="61" t="s">
        <v>538</v>
      </c>
      <c r="B85" s="93" t="s">
        <v>539</v>
      </c>
      <c r="C85" s="58"/>
      <c r="D85" s="59">
        <v>0</v>
      </c>
      <c r="E85" s="59">
        <v>0</v>
      </c>
    </row>
    <row r="86" spans="1:6" ht="18" customHeight="1" x14ac:dyDescent="0.35">
      <c r="A86" s="52" t="s">
        <v>540</v>
      </c>
      <c r="B86" s="53" t="s">
        <v>541</v>
      </c>
      <c r="C86" s="54" t="s">
        <v>559</v>
      </c>
      <c r="D86" s="55">
        <v>0</v>
      </c>
      <c r="E86" s="55">
        <v>0</v>
      </c>
      <c r="F86" s="38"/>
    </row>
    <row r="87" spans="1:6" ht="18" customHeight="1" x14ac:dyDescent="0.35">
      <c r="A87" s="61" t="s">
        <v>543</v>
      </c>
      <c r="B87" s="93" t="s">
        <v>544</v>
      </c>
      <c r="C87" s="58"/>
      <c r="D87" s="59">
        <v>0</v>
      </c>
      <c r="E87" s="59">
        <v>0</v>
      </c>
    </row>
    <row r="88" spans="1:6" ht="18" customHeight="1" x14ac:dyDescent="0.35">
      <c r="A88" s="61" t="s">
        <v>545</v>
      </c>
      <c r="B88" s="93" t="s">
        <v>546</v>
      </c>
      <c r="C88" s="58"/>
      <c r="D88" s="59">
        <v>0</v>
      </c>
      <c r="E88" s="59">
        <v>0</v>
      </c>
    </row>
    <row r="89" spans="1:6" ht="18" customHeight="1" x14ac:dyDescent="0.35">
      <c r="A89" s="61" t="s">
        <v>547</v>
      </c>
      <c r="B89" s="93" t="s">
        <v>548</v>
      </c>
      <c r="C89" s="58"/>
      <c r="D89" s="59">
        <v>0</v>
      </c>
      <c r="E89" s="59">
        <v>0</v>
      </c>
    </row>
    <row r="90" spans="1:6" ht="18" customHeight="1" x14ac:dyDescent="0.35">
      <c r="A90" s="61" t="s">
        <v>549</v>
      </c>
      <c r="B90" s="93" t="s">
        <v>550</v>
      </c>
      <c r="C90" s="58"/>
      <c r="D90" s="59">
        <v>0</v>
      </c>
      <c r="E90" s="59">
        <v>0</v>
      </c>
    </row>
    <row r="91" spans="1:6" ht="18" customHeight="1" x14ac:dyDescent="0.35">
      <c r="A91" s="61" t="s">
        <v>551</v>
      </c>
      <c r="B91" s="93" t="s">
        <v>552</v>
      </c>
      <c r="C91" s="58"/>
      <c r="D91" s="59">
        <v>0</v>
      </c>
      <c r="E91" s="59">
        <v>0</v>
      </c>
    </row>
    <row r="92" spans="1:6" ht="18" customHeight="1" x14ac:dyDescent="0.35">
      <c r="A92" s="61" t="s">
        <v>553</v>
      </c>
      <c r="B92" s="93" t="s">
        <v>554</v>
      </c>
      <c r="C92" s="58"/>
      <c r="D92" s="59">
        <v>0</v>
      </c>
      <c r="E92" s="59">
        <v>0</v>
      </c>
    </row>
    <row r="93" spans="1:6" s="92" customFormat="1" ht="18" customHeight="1" x14ac:dyDescent="0.35">
      <c r="A93" s="72" t="s">
        <v>555</v>
      </c>
      <c r="B93" s="49" t="s">
        <v>556</v>
      </c>
      <c r="C93" s="73"/>
      <c r="D93" s="69"/>
      <c r="E93" s="69"/>
      <c r="F93" s="91"/>
    </row>
    <row r="94" spans="1:6" ht="18" customHeight="1" x14ac:dyDescent="0.35">
      <c r="A94" s="52" t="s">
        <v>557</v>
      </c>
      <c r="B94" s="53" t="s">
        <v>558</v>
      </c>
      <c r="C94" s="54" t="s">
        <v>567</v>
      </c>
      <c r="D94" s="55">
        <v>4403395.159</v>
      </c>
      <c r="E94" s="55">
        <v>4293915.5872100005</v>
      </c>
      <c r="F94" s="38"/>
    </row>
    <row r="95" spans="1:6" ht="18" customHeight="1" x14ac:dyDescent="0.35">
      <c r="A95" s="61" t="s">
        <v>560</v>
      </c>
      <c r="B95" s="93" t="s">
        <v>561</v>
      </c>
      <c r="C95" s="58"/>
      <c r="D95" s="59">
        <v>0</v>
      </c>
      <c r="E95" s="59">
        <v>0</v>
      </c>
    </row>
    <row r="96" spans="1:6" ht="18" customHeight="1" x14ac:dyDescent="0.35">
      <c r="A96" s="61" t="s">
        <v>562</v>
      </c>
      <c r="B96" s="93" t="s">
        <v>563</v>
      </c>
      <c r="C96" s="58"/>
      <c r="D96" s="59">
        <v>4403395.159</v>
      </c>
      <c r="E96" s="59">
        <v>4293915.5872100005</v>
      </c>
    </row>
    <row r="97" spans="1:6" ht="18" customHeight="1" x14ac:dyDescent="0.35">
      <c r="A97" s="61" t="s">
        <v>564</v>
      </c>
      <c r="B97" s="93" t="s">
        <v>565</v>
      </c>
      <c r="C97" s="58"/>
      <c r="D97" s="59">
        <v>0</v>
      </c>
      <c r="E97" s="59">
        <v>0</v>
      </c>
    </row>
    <row r="98" spans="1:6" ht="18" customHeight="1" x14ac:dyDescent="0.35">
      <c r="A98" s="52" t="s">
        <v>566</v>
      </c>
      <c r="B98" s="53" t="s">
        <v>303</v>
      </c>
      <c r="C98" s="54" t="s">
        <v>578</v>
      </c>
      <c r="D98" s="55">
        <v>0</v>
      </c>
      <c r="E98" s="55">
        <v>0</v>
      </c>
      <c r="F98" s="38"/>
    </row>
    <row r="99" spans="1:6" ht="18" customHeight="1" x14ac:dyDescent="0.35">
      <c r="A99" s="61" t="s">
        <v>568</v>
      </c>
      <c r="B99" s="93" t="s">
        <v>569</v>
      </c>
      <c r="C99" s="58"/>
      <c r="D99" s="59">
        <v>0</v>
      </c>
      <c r="E99" s="59">
        <v>0</v>
      </c>
    </row>
    <row r="100" spans="1:6" ht="18" customHeight="1" x14ac:dyDescent="0.35">
      <c r="A100" s="61" t="s">
        <v>570</v>
      </c>
      <c r="B100" s="93" t="s">
        <v>571</v>
      </c>
      <c r="C100" s="58"/>
      <c r="D100" s="59">
        <v>0</v>
      </c>
      <c r="E100" s="59">
        <v>0</v>
      </c>
    </row>
    <row r="101" spans="1:6" ht="18" customHeight="1" x14ac:dyDescent="0.35">
      <c r="A101" s="61" t="s">
        <v>572</v>
      </c>
      <c r="B101" s="93" t="s">
        <v>573</v>
      </c>
      <c r="C101" s="58"/>
      <c r="D101" s="59">
        <v>0</v>
      </c>
      <c r="E101" s="59">
        <v>0</v>
      </c>
    </row>
    <row r="102" spans="1:6" s="92" customFormat="1" ht="18" customHeight="1" x14ac:dyDescent="0.35">
      <c r="A102" s="72" t="s">
        <v>574</v>
      </c>
      <c r="B102" s="49" t="s">
        <v>575</v>
      </c>
      <c r="C102" s="73"/>
      <c r="D102" s="69"/>
      <c r="E102" s="69"/>
      <c r="F102" s="91"/>
    </row>
    <row r="103" spans="1:6" ht="18" customHeight="1" x14ac:dyDescent="0.35">
      <c r="A103" s="52" t="s">
        <v>576</v>
      </c>
      <c r="B103" s="53" t="s">
        <v>577</v>
      </c>
      <c r="C103" s="54" t="s">
        <v>593</v>
      </c>
      <c r="D103" s="55">
        <v>64.558149999999998</v>
      </c>
      <c r="E103" s="55">
        <v>208.42080999999999</v>
      </c>
      <c r="F103" s="38"/>
    </row>
    <row r="104" spans="1:6" ht="18" customHeight="1" x14ac:dyDescent="0.35">
      <c r="A104" s="61" t="s">
        <v>579</v>
      </c>
      <c r="B104" s="93" t="s">
        <v>580</v>
      </c>
      <c r="C104" s="58"/>
      <c r="D104" s="59">
        <v>64.558149999999998</v>
      </c>
      <c r="E104" s="59">
        <v>208.42080999999999</v>
      </c>
      <c r="F104" s="42" t="s">
        <v>172</v>
      </c>
    </row>
    <row r="105" spans="1:6" ht="18" customHeight="1" x14ac:dyDescent="0.35">
      <c r="A105" s="61" t="s">
        <v>581</v>
      </c>
      <c r="B105" s="93" t="s">
        <v>582</v>
      </c>
      <c r="C105" s="58"/>
      <c r="D105" s="59">
        <v>0</v>
      </c>
      <c r="E105" s="59">
        <v>0</v>
      </c>
    </row>
    <row r="106" spans="1:6" ht="18" customHeight="1" x14ac:dyDescent="0.35">
      <c r="A106" s="61" t="s">
        <v>583</v>
      </c>
      <c r="B106" s="93" t="s">
        <v>584</v>
      </c>
      <c r="C106" s="58"/>
      <c r="D106" s="59">
        <v>0</v>
      </c>
      <c r="E106" s="59">
        <v>0</v>
      </c>
    </row>
    <row r="107" spans="1:6" ht="18" customHeight="1" x14ac:dyDescent="0.35">
      <c r="A107" s="61" t="s">
        <v>585</v>
      </c>
      <c r="B107" s="93" t="s">
        <v>586</v>
      </c>
      <c r="C107" s="58"/>
      <c r="D107" s="59">
        <v>0</v>
      </c>
      <c r="E107" s="59">
        <v>0</v>
      </c>
    </row>
    <row r="108" spans="1:6" ht="18" customHeight="1" x14ac:dyDescent="0.35">
      <c r="A108" s="61" t="s">
        <v>587</v>
      </c>
      <c r="B108" s="93" t="s">
        <v>588</v>
      </c>
      <c r="C108" s="58"/>
      <c r="D108" s="59">
        <v>0</v>
      </c>
      <c r="E108" s="59">
        <v>0</v>
      </c>
    </row>
    <row r="109" spans="1:6" ht="18" customHeight="1" x14ac:dyDescent="0.35">
      <c r="A109" s="61" t="s">
        <v>589</v>
      </c>
      <c r="B109" s="93" t="s">
        <v>590</v>
      </c>
      <c r="C109" s="58"/>
      <c r="D109" s="59">
        <v>0</v>
      </c>
      <c r="E109" s="59">
        <v>0</v>
      </c>
    </row>
    <row r="110" spans="1:6" ht="18" customHeight="1" x14ac:dyDescent="0.35">
      <c r="A110" s="52" t="s">
        <v>591</v>
      </c>
      <c r="B110" s="53" t="s">
        <v>592</v>
      </c>
      <c r="C110" s="54" t="s">
        <v>600</v>
      </c>
      <c r="D110" s="55">
        <v>0</v>
      </c>
      <c r="E110" s="55">
        <v>0</v>
      </c>
      <c r="F110" s="38"/>
    </row>
    <row r="111" spans="1:6" ht="18" customHeight="1" x14ac:dyDescent="0.35">
      <c r="A111" s="61" t="s">
        <v>594</v>
      </c>
      <c r="B111" s="93" t="s">
        <v>595</v>
      </c>
      <c r="C111" s="58"/>
      <c r="D111" s="59">
        <v>0</v>
      </c>
      <c r="E111" s="59">
        <v>0</v>
      </c>
    </row>
    <row r="112" spans="1:6" ht="18" customHeight="1" x14ac:dyDescent="0.35">
      <c r="A112" s="61" t="s">
        <v>596</v>
      </c>
      <c r="B112" s="94" t="s">
        <v>597</v>
      </c>
      <c r="C112" s="58"/>
      <c r="D112" s="59">
        <v>0</v>
      </c>
      <c r="E112" s="59">
        <v>0</v>
      </c>
    </row>
    <row r="113" spans="1:6" ht="18" customHeight="1" x14ac:dyDescent="0.35">
      <c r="A113" s="52" t="s">
        <v>598</v>
      </c>
      <c r="B113" s="53" t="s">
        <v>599</v>
      </c>
      <c r="C113" s="54" t="s">
        <v>613</v>
      </c>
      <c r="D113" s="55">
        <v>0</v>
      </c>
      <c r="E113" s="55">
        <v>0</v>
      </c>
      <c r="F113" s="38"/>
    </row>
    <row r="114" spans="1:6" ht="18" customHeight="1" x14ac:dyDescent="0.35">
      <c r="A114" s="61" t="s">
        <v>601</v>
      </c>
      <c r="B114" s="94" t="s">
        <v>602</v>
      </c>
      <c r="C114" s="58"/>
      <c r="D114" s="59">
        <v>0</v>
      </c>
      <c r="E114" s="59">
        <v>0</v>
      </c>
    </row>
    <row r="115" spans="1:6" ht="18" customHeight="1" x14ac:dyDescent="0.35">
      <c r="A115" s="61" t="s">
        <v>603</v>
      </c>
      <c r="B115" s="94" t="s">
        <v>604</v>
      </c>
      <c r="C115" s="58"/>
      <c r="D115" s="59">
        <v>0</v>
      </c>
      <c r="E115" s="59">
        <v>0</v>
      </c>
    </row>
    <row r="116" spans="1:6" ht="24.75" customHeight="1" x14ac:dyDescent="0.35">
      <c r="A116" s="61" t="s">
        <v>605</v>
      </c>
      <c r="B116" s="93" t="s">
        <v>606</v>
      </c>
      <c r="C116" s="58"/>
      <c r="D116" s="59">
        <v>0</v>
      </c>
      <c r="E116" s="59">
        <v>0</v>
      </c>
    </row>
    <row r="117" spans="1:6" ht="18" customHeight="1" x14ac:dyDescent="0.35">
      <c r="A117" s="61" t="s">
        <v>607</v>
      </c>
      <c r="B117" s="93" t="s">
        <v>608</v>
      </c>
      <c r="C117" s="58"/>
      <c r="D117" s="59">
        <v>0</v>
      </c>
      <c r="E117" s="59">
        <v>0</v>
      </c>
    </row>
    <row r="118" spans="1:6" ht="24.75" customHeight="1" x14ac:dyDescent="0.35">
      <c r="A118" s="61" t="s">
        <v>609</v>
      </c>
      <c r="B118" s="93" t="s">
        <v>610</v>
      </c>
      <c r="C118" s="58"/>
      <c r="D118" s="59">
        <v>0</v>
      </c>
      <c r="E118" s="59">
        <v>0</v>
      </c>
    </row>
    <row r="119" spans="1:6" ht="18" customHeight="1" x14ac:dyDescent="0.35">
      <c r="A119" s="52" t="s">
        <v>611</v>
      </c>
      <c r="B119" s="53" t="s">
        <v>612</v>
      </c>
      <c r="C119" s="54" t="s">
        <v>622</v>
      </c>
      <c r="D119" s="55">
        <v>0</v>
      </c>
      <c r="E119" s="55">
        <v>0</v>
      </c>
      <c r="F119" s="38"/>
    </row>
    <row r="120" spans="1:6" ht="18" customHeight="1" x14ac:dyDescent="0.35">
      <c r="A120" s="61" t="s">
        <v>614</v>
      </c>
      <c r="B120" s="94" t="s">
        <v>615</v>
      </c>
      <c r="C120" s="58"/>
      <c r="D120" s="59">
        <v>0</v>
      </c>
      <c r="E120" s="59">
        <v>0</v>
      </c>
    </row>
    <row r="121" spans="1:6" ht="18" customHeight="1" x14ac:dyDescent="0.35">
      <c r="A121" s="61" t="s">
        <v>616</v>
      </c>
      <c r="B121" s="94" t="s">
        <v>617</v>
      </c>
      <c r="C121" s="58"/>
      <c r="D121" s="59">
        <v>0</v>
      </c>
      <c r="E121" s="59">
        <v>0</v>
      </c>
    </row>
    <row r="122" spans="1:6" ht="18" customHeight="1" x14ac:dyDescent="0.35">
      <c r="A122" s="61" t="s">
        <v>618</v>
      </c>
      <c r="B122" s="94" t="s">
        <v>619</v>
      </c>
      <c r="C122" s="58"/>
      <c r="D122" s="59">
        <v>0</v>
      </c>
      <c r="E122" s="59">
        <v>0</v>
      </c>
    </row>
    <row r="123" spans="1:6" ht="18" customHeight="1" x14ac:dyDescent="0.35">
      <c r="A123" s="52" t="s">
        <v>620</v>
      </c>
      <c r="B123" s="53" t="s">
        <v>621</v>
      </c>
      <c r="C123" s="54" t="s">
        <v>633</v>
      </c>
      <c r="D123" s="55">
        <v>0</v>
      </c>
      <c r="E123" s="55">
        <v>0</v>
      </c>
      <c r="F123" s="38"/>
    </row>
    <row r="124" spans="1:6" ht="18" customHeight="1" x14ac:dyDescent="0.35">
      <c r="A124" s="61" t="s">
        <v>623</v>
      </c>
      <c r="B124" s="93" t="s">
        <v>624</v>
      </c>
      <c r="C124" s="58"/>
      <c r="D124" s="59">
        <v>0</v>
      </c>
      <c r="E124" s="59">
        <v>0</v>
      </c>
    </row>
    <row r="125" spans="1:6" ht="18" customHeight="1" x14ac:dyDescent="0.35">
      <c r="A125" s="61" t="s">
        <v>625</v>
      </c>
      <c r="B125" s="93" t="s">
        <v>626</v>
      </c>
      <c r="C125" s="58"/>
      <c r="D125" s="59">
        <v>0</v>
      </c>
      <c r="E125" s="59">
        <v>0</v>
      </c>
    </row>
    <row r="126" spans="1:6" ht="18" customHeight="1" x14ac:dyDescent="0.35">
      <c r="A126" s="61" t="s">
        <v>627</v>
      </c>
      <c r="B126" s="94" t="s">
        <v>628</v>
      </c>
      <c r="C126" s="58"/>
      <c r="D126" s="59">
        <v>0</v>
      </c>
      <c r="E126" s="59">
        <v>0</v>
      </c>
    </row>
    <row r="127" spans="1:6" ht="18" customHeight="1" x14ac:dyDescent="0.35">
      <c r="A127" s="61" t="s">
        <v>629</v>
      </c>
      <c r="B127" s="93" t="s">
        <v>630</v>
      </c>
      <c r="C127" s="58"/>
      <c r="D127" s="59">
        <v>0</v>
      </c>
      <c r="E127" s="59">
        <v>0</v>
      </c>
    </row>
    <row r="128" spans="1:6" ht="24.75" customHeight="1" x14ac:dyDescent="0.35">
      <c r="A128" s="52" t="s">
        <v>631</v>
      </c>
      <c r="B128" s="53" t="s">
        <v>632</v>
      </c>
      <c r="C128" s="54" t="s">
        <v>640</v>
      </c>
      <c r="D128" s="55">
        <v>0</v>
      </c>
      <c r="E128" s="55">
        <v>0</v>
      </c>
      <c r="F128" s="38"/>
    </row>
    <row r="129" spans="1:6" ht="18" customHeight="1" x14ac:dyDescent="0.35">
      <c r="A129" s="61" t="s">
        <v>634</v>
      </c>
      <c r="B129" s="93" t="s">
        <v>635</v>
      </c>
      <c r="C129" s="58"/>
      <c r="D129" s="59">
        <v>0</v>
      </c>
      <c r="E129" s="59">
        <v>0</v>
      </c>
    </row>
    <row r="130" spans="1:6" ht="18" customHeight="1" x14ac:dyDescent="0.35">
      <c r="A130" s="61" t="s">
        <v>636</v>
      </c>
      <c r="B130" s="93" t="s">
        <v>637</v>
      </c>
      <c r="C130" s="58"/>
      <c r="D130" s="95">
        <v>0</v>
      </c>
      <c r="E130" s="95">
        <v>0</v>
      </c>
    </row>
    <row r="131" spans="1:6" ht="18" customHeight="1" x14ac:dyDescent="0.35">
      <c r="A131" s="52" t="s">
        <v>638</v>
      </c>
      <c r="B131" s="53" t="s">
        <v>639</v>
      </c>
      <c r="C131" s="54" t="s">
        <v>650</v>
      </c>
      <c r="D131" s="55">
        <v>0</v>
      </c>
      <c r="E131" s="55">
        <v>0</v>
      </c>
      <c r="F131" s="38"/>
    </row>
    <row r="132" spans="1:6" ht="18" customHeight="1" x14ac:dyDescent="0.35">
      <c r="A132" s="61" t="s">
        <v>641</v>
      </c>
      <c r="B132" s="93" t="s">
        <v>642</v>
      </c>
      <c r="C132" s="58"/>
      <c r="D132" s="59">
        <v>0</v>
      </c>
      <c r="E132" s="59">
        <v>0</v>
      </c>
    </row>
    <row r="133" spans="1:6" ht="18" customHeight="1" x14ac:dyDescent="0.35">
      <c r="A133" s="99"/>
      <c r="B133" s="100" t="s">
        <v>643</v>
      </c>
      <c r="C133" s="75"/>
      <c r="D133" s="71">
        <v>4403459.7171499999</v>
      </c>
      <c r="E133" s="71">
        <v>4294124.0080200005</v>
      </c>
    </row>
    <row r="134" spans="1:6" ht="12.75" customHeight="1" x14ac:dyDescent="0.35">
      <c r="A134" s="40"/>
      <c r="B134" s="96"/>
      <c r="C134" s="39"/>
      <c r="D134" s="38"/>
      <c r="E134" s="38"/>
    </row>
    <row r="135" spans="1:6" s="92" customFormat="1" ht="18" customHeight="1" x14ac:dyDescent="0.35">
      <c r="A135" s="90" t="s">
        <v>644</v>
      </c>
      <c r="B135" s="45" t="s">
        <v>645</v>
      </c>
      <c r="C135" s="75"/>
      <c r="D135" s="76"/>
      <c r="E135" s="76"/>
      <c r="F135" s="91"/>
    </row>
    <row r="136" spans="1:6" s="92" customFormat="1" ht="18" customHeight="1" x14ac:dyDescent="0.35">
      <c r="A136" s="72" t="s">
        <v>646</v>
      </c>
      <c r="B136" s="49" t="s">
        <v>647</v>
      </c>
      <c r="C136" s="73"/>
      <c r="D136" s="69"/>
      <c r="E136" s="69"/>
      <c r="F136" s="91"/>
    </row>
    <row r="137" spans="1:6" ht="18" customHeight="1" x14ac:dyDescent="0.35">
      <c r="A137" s="52" t="s">
        <v>648</v>
      </c>
      <c r="B137" s="53" t="s">
        <v>649</v>
      </c>
      <c r="C137" s="54" t="s">
        <v>669</v>
      </c>
      <c r="D137" s="55">
        <v>3944168.9030999998</v>
      </c>
      <c r="E137" s="55">
        <v>3847632.227</v>
      </c>
      <c r="F137" s="38"/>
    </row>
    <row r="138" spans="1:6" ht="18" customHeight="1" x14ac:dyDescent="0.35">
      <c r="A138" s="61" t="s">
        <v>651</v>
      </c>
      <c r="B138" s="93" t="s">
        <v>652</v>
      </c>
      <c r="C138" s="58"/>
      <c r="D138" s="59">
        <v>1607654.69747</v>
      </c>
      <c r="E138" s="59">
        <v>1399056.59717</v>
      </c>
    </row>
    <row r="139" spans="1:6" ht="18" customHeight="1" x14ac:dyDescent="0.35">
      <c r="A139" s="61" t="s">
        <v>653</v>
      </c>
      <c r="B139" s="93" t="s">
        <v>654</v>
      </c>
      <c r="C139" s="58"/>
      <c r="D139" s="59">
        <v>47890.817350000005</v>
      </c>
      <c r="E139" s="59">
        <v>68537.038990000001</v>
      </c>
    </row>
    <row r="140" spans="1:6" ht="18" customHeight="1" x14ac:dyDescent="0.35">
      <c r="A140" s="61" t="s">
        <v>655</v>
      </c>
      <c r="B140" s="93" t="s">
        <v>656</v>
      </c>
      <c r="C140" s="58"/>
      <c r="D140" s="59">
        <v>1575540.49012</v>
      </c>
      <c r="E140" s="59">
        <v>1709200.85629</v>
      </c>
    </row>
    <row r="141" spans="1:6" ht="18" customHeight="1" x14ac:dyDescent="0.35">
      <c r="A141" s="61" t="s">
        <v>657</v>
      </c>
      <c r="B141" s="93" t="s">
        <v>658</v>
      </c>
      <c r="C141" s="58"/>
      <c r="D141" s="59">
        <v>289759.70701000001</v>
      </c>
      <c r="E141" s="59">
        <v>276642.07780999999</v>
      </c>
    </row>
    <row r="142" spans="1:6" ht="18" customHeight="1" x14ac:dyDescent="0.35">
      <c r="A142" s="61" t="s">
        <v>659</v>
      </c>
      <c r="B142" s="93" t="s">
        <v>660</v>
      </c>
      <c r="C142" s="58"/>
      <c r="D142" s="59">
        <v>423323.19114999997</v>
      </c>
      <c r="E142" s="59">
        <v>394195.65674000001</v>
      </c>
    </row>
    <row r="143" spans="1:6" ht="18" customHeight="1" x14ac:dyDescent="0.35">
      <c r="A143" s="61" t="s">
        <v>661</v>
      </c>
      <c r="B143" s="93" t="s">
        <v>662</v>
      </c>
      <c r="C143" s="58"/>
      <c r="D143" s="59">
        <v>0</v>
      </c>
      <c r="E143" s="59">
        <v>0</v>
      </c>
    </row>
    <row r="144" spans="1:6" ht="18" customHeight="1" x14ac:dyDescent="0.35">
      <c r="A144" s="66" t="s">
        <v>663</v>
      </c>
      <c r="B144" s="94" t="s">
        <v>664</v>
      </c>
      <c r="C144" s="58"/>
      <c r="D144" s="59">
        <v>0</v>
      </c>
      <c r="E144" s="59">
        <v>0</v>
      </c>
    </row>
    <row r="145" spans="1:6" ht="18" customHeight="1" x14ac:dyDescent="0.35">
      <c r="A145" s="61" t="s">
        <v>665</v>
      </c>
      <c r="B145" s="93" t="s">
        <v>666</v>
      </c>
      <c r="C145" s="58"/>
      <c r="D145" s="59">
        <v>0</v>
      </c>
      <c r="E145" s="59">
        <v>0</v>
      </c>
    </row>
    <row r="146" spans="1:6" ht="18" customHeight="1" x14ac:dyDescent="0.35">
      <c r="A146" s="52" t="s">
        <v>667</v>
      </c>
      <c r="B146" s="53" t="s">
        <v>668</v>
      </c>
      <c r="C146" s="54" t="s">
        <v>689</v>
      </c>
      <c r="D146" s="55">
        <v>337962.49457000004</v>
      </c>
      <c r="E146" s="55">
        <v>291172.53261999995</v>
      </c>
      <c r="F146" s="38"/>
    </row>
    <row r="147" spans="1:6" ht="18" customHeight="1" x14ac:dyDescent="0.35">
      <c r="A147" s="61" t="s">
        <v>670</v>
      </c>
      <c r="B147" s="93" t="s">
        <v>532</v>
      </c>
      <c r="C147" s="58"/>
      <c r="D147" s="59">
        <v>31138.324000000001</v>
      </c>
      <c r="E147" s="59">
        <v>30730.779079999997</v>
      </c>
    </row>
    <row r="148" spans="1:6" ht="18" customHeight="1" x14ac:dyDescent="0.35">
      <c r="A148" s="61" t="s">
        <v>671</v>
      </c>
      <c r="B148" s="93" t="s">
        <v>672</v>
      </c>
      <c r="C148" s="58"/>
      <c r="D148" s="59">
        <v>87102.727650000001</v>
      </c>
      <c r="E148" s="59">
        <v>83780.897209999996</v>
      </c>
    </row>
    <row r="149" spans="1:6" ht="18" customHeight="1" x14ac:dyDescent="0.35">
      <c r="A149" s="61" t="s">
        <v>673</v>
      </c>
      <c r="B149" s="93" t="s">
        <v>674</v>
      </c>
      <c r="C149" s="58"/>
      <c r="D149" s="59">
        <v>1959.4229499999999</v>
      </c>
      <c r="E149" s="59">
        <v>2135.7316299999998</v>
      </c>
    </row>
    <row r="150" spans="1:6" ht="18" customHeight="1" x14ac:dyDescent="0.35">
      <c r="A150" s="61" t="s">
        <v>675</v>
      </c>
      <c r="B150" s="93" t="s">
        <v>676</v>
      </c>
      <c r="C150" s="58"/>
      <c r="D150" s="59">
        <v>116679.21278</v>
      </c>
      <c r="E150" s="59">
        <v>116101.44157</v>
      </c>
    </row>
    <row r="151" spans="1:6" ht="18" customHeight="1" x14ac:dyDescent="0.35">
      <c r="A151" s="61" t="s">
        <v>677</v>
      </c>
      <c r="B151" s="93" t="s">
        <v>678</v>
      </c>
      <c r="C151" s="58"/>
      <c r="D151" s="59">
        <v>13930.17318</v>
      </c>
      <c r="E151" s="59">
        <v>12058.33538</v>
      </c>
    </row>
    <row r="152" spans="1:6" ht="18" customHeight="1" x14ac:dyDescent="0.35">
      <c r="A152" s="61" t="s">
        <v>679</v>
      </c>
      <c r="B152" s="93" t="s">
        <v>680</v>
      </c>
      <c r="C152" s="58"/>
      <c r="D152" s="59">
        <v>25239.114249999999</v>
      </c>
      <c r="E152" s="59">
        <v>22834.959159999999</v>
      </c>
    </row>
    <row r="153" spans="1:6" ht="18" customHeight="1" x14ac:dyDescent="0.35">
      <c r="A153" s="61" t="s">
        <v>681</v>
      </c>
      <c r="B153" s="93" t="s">
        <v>682</v>
      </c>
      <c r="C153" s="58"/>
      <c r="D153" s="59">
        <v>2106.0629599999997</v>
      </c>
      <c r="E153" s="59">
        <v>2104.9752000000003</v>
      </c>
    </row>
    <row r="154" spans="1:6" ht="18" customHeight="1" x14ac:dyDescent="0.35">
      <c r="A154" s="61" t="s">
        <v>683</v>
      </c>
      <c r="B154" s="93" t="s">
        <v>684</v>
      </c>
      <c r="C154" s="58"/>
      <c r="D154" s="59">
        <v>59655.756799999996</v>
      </c>
      <c r="E154" s="59">
        <v>20811.597539999999</v>
      </c>
    </row>
    <row r="155" spans="1:6" ht="18" customHeight="1" x14ac:dyDescent="0.35">
      <c r="A155" s="61" t="s">
        <v>685</v>
      </c>
      <c r="B155" s="93" t="s">
        <v>686</v>
      </c>
      <c r="C155" s="58"/>
      <c r="D155" s="59">
        <v>151.69999999999999</v>
      </c>
      <c r="E155" s="59">
        <v>613.81584999999995</v>
      </c>
    </row>
    <row r="156" spans="1:6" ht="18" customHeight="1" x14ac:dyDescent="0.35">
      <c r="A156" s="52" t="s">
        <v>687</v>
      </c>
      <c r="B156" s="53" t="s">
        <v>688</v>
      </c>
      <c r="C156" s="54" t="s">
        <v>702</v>
      </c>
      <c r="D156" s="55">
        <v>17476.17426</v>
      </c>
      <c r="E156" s="55">
        <v>15419.622490000002</v>
      </c>
      <c r="F156" s="38"/>
    </row>
    <row r="157" spans="1:6" ht="18" customHeight="1" x14ac:dyDescent="0.35">
      <c r="A157" s="61" t="s">
        <v>690</v>
      </c>
      <c r="B157" s="93" t="s">
        <v>691</v>
      </c>
      <c r="C157" s="58"/>
      <c r="D157" s="59">
        <v>10912.722750000001</v>
      </c>
      <c r="E157" s="59">
        <v>9362.9403899999998</v>
      </c>
    </row>
    <row r="158" spans="1:6" ht="18" customHeight="1" x14ac:dyDescent="0.35">
      <c r="A158" s="61" t="s">
        <v>692</v>
      </c>
      <c r="B158" s="93" t="s">
        <v>693</v>
      </c>
      <c r="C158" s="58"/>
      <c r="D158" s="59">
        <v>333.25081</v>
      </c>
      <c r="E158" s="59">
        <v>262.19006000000002</v>
      </c>
    </row>
    <row r="159" spans="1:6" ht="18" customHeight="1" x14ac:dyDescent="0.35">
      <c r="A159" s="61" t="s">
        <v>694</v>
      </c>
      <c r="B159" s="93" t="s">
        <v>695</v>
      </c>
      <c r="C159" s="58"/>
      <c r="D159" s="59">
        <v>1036.7383199999999</v>
      </c>
      <c r="E159" s="59">
        <v>479.76625000000001</v>
      </c>
    </row>
    <row r="160" spans="1:6" ht="18" customHeight="1" x14ac:dyDescent="0.35">
      <c r="A160" s="61" t="s">
        <v>696</v>
      </c>
      <c r="B160" s="93" t="s">
        <v>697</v>
      </c>
      <c r="C160" s="58"/>
      <c r="D160" s="59">
        <v>15</v>
      </c>
      <c r="E160" s="59">
        <v>675.10185000000001</v>
      </c>
    </row>
    <row r="161" spans="1:6" ht="18" customHeight="1" x14ac:dyDescent="0.35">
      <c r="A161" s="61" t="s">
        <v>698</v>
      </c>
      <c r="B161" s="93" t="s">
        <v>699</v>
      </c>
      <c r="C161" s="58"/>
      <c r="D161" s="59">
        <v>5178.4623799999999</v>
      </c>
      <c r="E161" s="59">
        <v>4639.6239400000004</v>
      </c>
    </row>
    <row r="162" spans="1:6" ht="18" customHeight="1" x14ac:dyDescent="0.35">
      <c r="A162" s="52" t="s">
        <v>700</v>
      </c>
      <c r="B162" s="53" t="s">
        <v>701</v>
      </c>
      <c r="C162" s="54" t="s">
        <v>709</v>
      </c>
      <c r="D162" s="55">
        <v>129679.7439</v>
      </c>
      <c r="E162" s="55">
        <v>125008.89306999999</v>
      </c>
      <c r="F162" s="38"/>
    </row>
    <row r="163" spans="1:6" ht="18" customHeight="1" x14ac:dyDescent="0.35">
      <c r="A163" s="61" t="s">
        <v>703</v>
      </c>
      <c r="B163" s="94" t="s">
        <v>704</v>
      </c>
      <c r="C163" s="58"/>
      <c r="D163" s="59">
        <v>129679.7439</v>
      </c>
      <c r="E163" s="59">
        <v>125008.89306999999</v>
      </c>
    </row>
    <row r="164" spans="1:6" ht="18" customHeight="1" x14ac:dyDescent="0.35">
      <c r="A164" s="61" t="s">
        <v>705</v>
      </c>
      <c r="B164" s="94" t="s">
        <v>706</v>
      </c>
      <c r="C164" s="58"/>
      <c r="D164" s="59">
        <v>0</v>
      </c>
      <c r="E164" s="59">
        <v>0</v>
      </c>
    </row>
    <row r="165" spans="1:6" ht="18" customHeight="1" x14ac:dyDescent="0.35">
      <c r="A165" s="52" t="s">
        <v>707</v>
      </c>
      <c r="B165" s="53" t="s">
        <v>708</v>
      </c>
      <c r="C165" s="54" t="s">
        <v>716</v>
      </c>
      <c r="D165" s="55">
        <v>0</v>
      </c>
      <c r="E165" s="55">
        <v>0</v>
      </c>
      <c r="F165" s="38"/>
    </row>
    <row r="166" spans="1:6" ht="18" customHeight="1" x14ac:dyDescent="0.35">
      <c r="A166" s="61" t="s">
        <v>710</v>
      </c>
      <c r="B166" s="94" t="s">
        <v>711</v>
      </c>
      <c r="C166" s="58"/>
      <c r="D166" s="59">
        <v>0</v>
      </c>
      <c r="E166" s="59">
        <v>0</v>
      </c>
    </row>
    <row r="167" spans="1:6" ht="18" customHeight="1" x14ac:dyDescent="0.35">
      <c r="A167" s="61" t="s">
        <v>712</v>
      </c>
      <c r="B167" s="94" t="s">
        <v>713</v>
      </c>
      <c r="C167" s="58"/>
      <c r="D167" s="59">
        <v>0</v>
      </c>
      <c r="E167" s="59">
        <v>0</v>
      </c>
    </row>
    <row r="168" spans="1:6" ht="18" customHeight="1" x14ac:dyDescent="0.35">
      <c r="A168" s="52" t="s">
        <v>714</v>
      </c>
      <c r="B168" s="53" t="s">
        <v>715</v>
      </c>
      <c r="C168" s="54" t="s">
        <v>725</v>
      </c>
      <c r="D168" s="55">
        <v>0</v>
      </c>
      <c r="E168" s="55">
        <v>0</v>
      </c>
      <c r="F168" s="38"/>
    </row>
    <row r="169" spans="1:6" ht="24.75" customHeight="1" x14ac:dyDescent="0.35">
      <c r="A169" s="61" t="s">
        <v>717</v>
      </c>
      <c r="B169" s="93" t="s">
        <v>718</v>
      </c>
      <c r="C169" s="58"/>
      <c r="D169" s="59">
        <v>0</v>
      </c>
      <c r="E169" s="59">
        <v>0</v>
      </c>
    </row>
    <row r="170" spans="1:6" ht="18" customHeight="1" x14ac:dyDescent="0.35">
      <c r="A170" s="61" t="s">
        <v>719</v>
      </c>
      <c r="B170" s="93" t="s">
        <v>720</v>
      </c>
      <c r="C170" s="58"/>
      <c r="D170" s="59">
        <v>0</v>
      </c>
      <c r="E170" s="59">
        <v>0</v>
      </c>
    </row>
    <row r="171" spans="1:6" ht="18" customHeight="1" x14ac:dyDescent="0.35">
      <c r="A171" s="61" t="s">
        <v>721</v>
      </c>
      <c r="B171" s="93" t="s">
        <v>722</v>
      </c>
      <c r="C171" s="58"/>
      <c r="D171" s="59">
        <v>0</v>
      </c>
      <c r="E171" s="59">
        <v>0</v>
      </c>
    </row>
    <row r="172" spans="1:6" ht="18" customHeight="1" x14ac:dyDescent="0.35">
      <c r="A172" s="52" t="s">
        <v>723</v>
      </c>
      <c r="B172" s="53" t="s">
        <v>724</v>
      </c>
      <c r="C172" s="54" t="s">
        <v>732</v>
      </c>
      <c r="D172" s="55">
        <v>0</v>
      </c>
      <c r="E172" s="55">
        <v>0</v>
      </c>
      <c r="F172" s="38"/>
    </row>
    <row r="173" spans="1:6" ht="18" customHeight="1" x14ac:dyDescent="0.35">
      <c r="A173" s="61" t="s">
        <v>726</v>
      </c>
      <c r="B173" s="94" t="s">
        <v>727</v>
      </c>
      <c r="C173" s="58"/>
      <c r="D173" s="59">
        <v>0</v>
      </c>
      <c r="E173" s="59">
        <v>0</v>
      </c>
    </row>
    <row r="174" spans="1:6" ht="18" customHeight="1" x14ac:dyDescent="0.35">
      <c r="A174" s="61" t="s">
        <v>728</v>
      </c>
      <c r="B174" s="94" t="s">
        <v>729</v>
      </c>
      <c r="C174" s="58"/>
      <c r="D174" s="59">
        <v>0</v>
      </c>
      <c r="E174" s="59">
        <v>0</v>
      </c>
    </row>
    <row r="175" spans="1:6" ht="18" customHeight="1" x14ac:dyDescent="0.35">
      <c r="A175" s="52" t="s">
        <v>730</v>
      </c>
      <c r="B175" s="53" t="s">
        <v>731</v>
      </c>
      <c r="C175" s="54" t="s">
        <v>745</v>
      </c>
      <c r="D175" s="55">
        <v>0</v>
      </c>
      <c r="E175" s="55">
        <v>0</v>
      </c>
      <c r="F175" s="38"/>
    </row>
    <row r="176" spans="1:6" ht="18" customHeight="1" x14ac:dyDescent="0.35">
      <c r="A176" s="61" t="s">
        <v>733</v>
      </c>
      <c r="B176" s="93" t="s">
        <v>734</v>
      </c>
      <c r="C176" s="58"/>
      <c r="D176" s="59">
        <v>0</v>
      </c>
      <c r="E176" s="59">
        <v>0</v>
      </c>
    </row>
    <row r="177" spans="1:6" ht="18" customHeight="1" x14ac:dyDescent="0.35">
      <c r="A177" s="61" t="s">
        <v>735</v>
      </c>
      <c r="B177" s="93" t="s">
        <v>736</v>
      </c>
      <c r="C177" s="58"/>
      <c r="D177" s="59">
        <v>0</v>
      </c>
      <c r="E177" s="59">
        <v>0</v>
      </c>
    </row>
    <row r="178" spans="1:6" ht="18" customHeight="1" x14ac:dyDescent="0.35">
      <c r="A178" s="61" t="s">
        <v>737</v>
      </c>
      <c r="B178" s="94" t="s">
        <v>738</v>
      </c>
      <c r="C178" s="58"/>
      <c r="D178" s="59">
        <v>0</v>
      </c>
      <c r="E178" s="59">
        <v>0</v>
      </c>
    </row>
    <row r="179" spans="1:6" ht="18" customHeight="1" x14ac:dyDescent="0.35">
      <c r="A179" s="61" t="s">
        <v>739</v>
      </c>
      <c r="B179" s="93" t="s">
        <v>740</v>
      </c>
      <c r="C179" s="58"/>
      <c r="D179" s="59">
        <v>0</v>
      </c>
      <c r="E179" s="59">
        <v>0</v>
      </c>
    </row>
    <row r="180" spans="1:6" s="92" customFormat="1" ht="18" customHeight="1" x14ac:dyDescent="0.35">
      <c r="A180" s="72" t="s">
        <v>741</v>
      </c>
      <c r="B180" s="49" t="s">
        <v>742</v>
      </c>
      <c r="C180" s="73"/>
      <c r="D180" s="73" t="s">
        <v>172</v>
      </c>
      <c r="E180" s="73" t="s">
        <v>172</v>
      </c>
      <c r="F180" s="91"/>
    </row>
    <row r="181" spans="1:6" ht="18" customHeight="1" x14ac:dyDescent="0.35">
      <c r="A181" s="52" t="s">
        <v>743</v>
      </c>
      <c r="B181" s="53" t="s">
        <v>744</v>
      </c>
      <c r="C181" s="54" t="s">
        <v>756</v>
      </c>
      <c r="D181" s="55">
        <v>0</v>
      </c>
      <c r="E181" s="55">
        <v>0</v>
      </c>
      <c r="F181" s="38"/>
    </row>
    <row r="182" spans="1:6" ht="18" customHeight="1" x14ac:dyDescent="0.35">
      <c r="A182" s="61" t="s">
        <v>746</v>
      </c>
      <c r="B182" s="93" t="s">
        <v>747</v>
      </c>
      <c r="C182" s="58"/>
      <c r="D182" s="59">
        <v>0</v>
      </c>
      <c r="E182" s="59">
        <v>0</v>
      </c>
    </row>
    <row r="183" spans="1:6" ht="18" customHeight="1" x14ac:dyDescent="0.35">
      <c r="A183" s="61" t="s">
        <v>748</v>
      </c>
      <c r="B183" s="93" t="s">
        <v>749</v>
      </c>
      <c r="C183" s="58"/>
      <c r="D183" s="59">
        <v>0</v>
      </c>
      <c r="E183" s="59">
        <v>0</v>
      </c>
    </row>
    <row r="184" spans="1:6" ht="18" customHeight="1" x14ac:dyDescent="0.35">
      <c r="A184" s="61" t="s">
        <v>750</v>
      </c>
      <c r="B184" s="93" t="s">
        <v>751</v>
      </c>
      <c r="C184" s="58"/>
      <c r="D184" s="59">
        <v>0</v>
      </c>
      <c r="E184" s="59">
        <v>0</v>
      </c>
    </row>
    <row r="185" spans="1:6" ht="18" customHeight="1" x14ac:dyDescent="0.35">
      <c r="A185" s="61" t="s">
        <v>752</v>
      </c>
      <c r="B185" s="93" t="s">
        <v>753</v>
      </c>
      <c r="C185" s="58"/>
      <c r="D185" s="59">
        <v>0</v>
      </c>
      <c r="E185" s="59">
        <v>0</v>
      </c>
    </row>
    <row r="186" spans="1:6" ht="18" customHeight="1" x14ac:dyDescent="0.35">
      <c r="A186" s="52" t="s">
        <v>754</v>
      </c>
      <c r="B186" s="53" t="s">
        <v>755</v>
      </c>
      <c r="C186" s="54" t="s">
        <v>771</v>
      </c>
      <c r="D186" s="55">
        <v>0</v>
      </c>
      <c r="E186" s="55">
        <v>0</v>
      </c>
      <c r="F186" s="38"/>
    </row>
    <row r="187" spans="1:6" ht="18" customHeight="1" x14ac:dyDescent="0.35">
      <c r="A187" s="61" t="s">
        <v>757</v>
      </c>
      <c r="B187" s="93" t="s">
        <v>758</v>
      </c>
      <c r="C187" s="58"/>
      <c r="D187" s="59">
        <v>0</v>
      </c>
      <c r="E187" s="59">
        <v>0</v>
      </c>
    </row>
    <row r="188" spans="1:6" ht="18" customHeight="1" x14ac:dyDescent="0.35">
      <c r="A188" s="61" t="s">
        <v>759</v>
      </c>
      <c r="B188" s="94" t="s">
        <v>760</v>
      </c>
      <c r="C188" s="58"/>
      <c r="D188" s="59">
        <v>0</v>
      </c>
      <c r="E188" s="59">
        <v>0</v>
      </c>
    </row>
    <row r="189" spans="1:6" ht="18" customHeight="1" x14ac:dyDescent="0.35">
      <c r="A189" s="61" t="s">
        <v>761</v>
      </c>
      <c r="B189" s="93" t="s">
        <v>762</v>
      </c>
      <c r="C189" s="58"/>
      <c r="D189" s="59">
        <v>0</v>
      </c>
      <c r="E189" s="59">
        <v>0</v>
      </c>
    </row>
    <row r="190" spans="1:6" ht="18" customHeight="1" x14ac:dyDescent="0.35">
      <c r="A190" s="61" t="s">
        <v>763</v>
      </c>
      <c r="B190" s="93" t="s">
        <v>764</v>
      </c>
      <c r="C190" s="58"/>
      <c r="D190" s="59">
        <v>0</v>
      </c>
      <c r="E190" s="59">
        <v>0</v>
      </c>
    </row>
    <row r="191" spans="1:6" ht="18" customHeight="1" x14ac:dyDescent="0.35">
      <c r="A191" s="61" t="s">
        <v>765</v>
      </c>
      <c r="B191" s="93" t="s">
        <v>766</v>
      </c>
      <c r="C191" s="58"/>
      <c r="D191" s="59">
        <v>0</v>
      </c>
      <c r="E191" s="59">
        <v>0</v>
      </c>
    </row>
    <row r="192" spans="1:6" s="92" customFormat="1" ht="18" customHeight="1" x14ac:dyDescent="0.35">
      <c r="A192" s="72" t="s">
        <v>767</v>
      </c>
      <c r="B192" s="49" t="s">
        <v>768</v>
      </c>
      <c r="C192" s="73"/>
      <c r="D192" s="69"/>
      <c r="E192" s="69"/>
      <c r="F192" s="91"/>
    </row>
    <row r="193" spans="1:6" ht="18" customHeight="1" x14ac:dyDescent="0.35">
      <c r="A193" s="52" t="s">
        <v>769</v>
      </c>
      <c r="B193" s="53" t="s">
        <v>770</v>
      </c>
      <c r="C193" s="54" t="s">
        <v>778</v>
      </c>
      <c r="D193" s="55">
        <v>0</v>
      </c>
      <c r="E193" s="55">
        <v>0</v>
      </c>
      <c r="F193" s="38"/>
    </row>
    <row r="194" spans="1:6" ht="18" customHeight="1" x14ac:dyDescent="0.35">
      <c r="A194" s="61" t="s">
        <v>772</v>
      </c>
      <c r="B194" s="93" t="s">
        <v>773</v>
      </c>
      <c r="C194" s="58"/>
      <c r="D194" s="59">
        <v>0</v>
      </c>
      <c r="E194" s="59">
        <v>0</v>
      </c>
    </row>
    <row r="195" spans="1:6" ht="18" customHeight="1" x14ac:dyDescent="0.35">
      <c r="A195" s="61" t="s">
        <v>774</v>
      </c>
      <c r="B195" s="93" t="s">
        <v>775</v>
      </c>
      <c r="C195" s="58"/>
      <c r="D195" s="59">
        <v>0</v>
      </c>
      <c r="E195" s="59">
        <v>0</v>
      </c>
    </row>
    <row r="196" spans="1:6" ht="18" customHeight="1" x14ac:dyDescent="0.35">
      <c r="A196" s="52" t="s">
        <v>776</v>
      </c>
      <c r="B196" s="53" t="s">
        <v>777</v>
      </c>
      <c r="C196" s="54" t="s">
        <v>785</v>
      </c>
      <c r="D196" s="55">
        <v>0</v>
      </c>
      <c r="E196" s="55">
        <v>0</v>
      </c>
      <c r="F196" s="38"/>
    </row>
    <row r="197" spans="1:6" ht="18" customHeight="1" x14ac:dyDescent="0.35">
      <c r="A197" s="61" t="s">
        <v>779</v>
      </c>
      <c r="B197" s="93" t="s">
        <v>780</v>
      </c>
      <c r="C197" s="58"/>
      <c r="D197" s="59">
        <v>0</v>
      </c>
      <c r="E197" s="59">
        <v>0</v>
      </c>
    </row>
    <row r="198" spans="1:6" ht="18" customHeight="1" x14ac:dyDescent="0.35">
      <c r="A198" s="61" t="s">
        <v>781</v>
      </c>
      <c r="B198" s="93" t="s">
        <v>782</v>
      </c>
      <c r="C198" s="58"/>
      <c r="D198" s="59">
        <v>0</v>
      </c>
      <c r="E198" s="59">
        <v>0</v>
      </c>
    </row>
    <row r="199" spans="1:6" ht="18" customHeight="1" x14ac:dyDescent="0.35">
      <c r="A199" s="52" t="s">
        <v>783</v>
      </c>
      <c r="B199" s="53" t="s">
        <v>784</v>
      </c>
      <c r="C199" s="54" t="s">
        <v>802</v>
      </c>
      <c r="D199" s="55">
        <v>0</v>
      </c>
      <c r="E199" s="55">
        <v>0</v>
      </c>
      <c r="F199" s="38"/>
    </row>
    <row r="200" spans="1:6" ht="18" customHeight="1" x14ac:dyDescent="0.35">
      <c r="A200" s="61" t="s">
        <v>786</v>
      </c>
      <c r="B200" s="93" t="s">
        <v>787</v>
      </c>
      <c r="C200" s="58"/>
      <c r="D200" s="59">
        <v>0</v>
      </c>
      <c r="E200" s="59">
        <v>0</v>
      </c>
    </row>
    <row r="201" spans="1:6" ht="18" customHeight="1" x14ac:dyDescent="0.35">
      <c r="A201" s="61" t="s">
        <v>788</v>
      </c>
      <c r="B201" s="93" t="s">
        <v>789</v>
      </c>
      <c r="C201" s="58"/>
      <c r="D201" s="59">
        <v>0</v>
      </c>
      <c r="E201" s="59">
        <v>0</v>
      </c>
    </row>
    <row r="202" spans="1:6" ht="18" customHeight="1" x14ac:dyDescent="0.35">
      <c r="A202" s="61" t="s">
        <v>790</v>
      </c>
      <c r="B202" s="93" t="s">
        <v>791</v>
      </c>
      <c r="C202" s="58"/>
      <c r="D202" s="59">
        <v>0</v>
      </c>
      <c r="E202" s="59">
        <v>0</v>
      </c>
    </row>
    <row r="203" spans="1:6" ht="18" customHeight="1" x14ac:dyDescent="0.35">
      <c r="A203" s="61" t="s">
        <v>792</v>
      </c>
      <c r="B203" s="93" t="s">
        <v>793</v>
      </c>
      <c r="C203" s="58"/>
      <c r="D203" s="59">
        <v>0</v>
      </c>
      <c r="E203" s="59">
        <v>0</v>
      </c>
    </row>
    <row r="204" spans="1:6" ht="18" customHeight="1" x14ac:dyDescent="0.35">
      <c r="A204" s="61" t="s">
        <v>794</v>
      </c>
      <c r="B204" s="93" t="s">
        <v>795</v>
      </c>
      <c r="C204" s="58"/>
      <c r="D204" s="59">
        <v>0</v>
      </c>
      <c r="E204" s="59">
        <v>0</v>
      </c>
    </row>
    <row r="205" spans="1:6" ht="18" customHeight="1" x14ac:dyDescent="0.35">
      <c r="A205" s="61" t="s">
        <v>796</v>
      </c>
      <c r="B205" s="93" t="s">
        <v>797</v>
      </c>
      <c r="C205" s="58"/>
      <c r="D205" s="59">
        <v>0</v>
      </c>
      <c r="E205" s="59">
        <v>0</v>
      </c>
    </row>
    <row r="206" spans="1:6" ht="18" customHeight="1" x14ac:dyDescent="0.35">
      <c r="A206" s="61" t="s">
        <v>798</v>
      </c>
      <c r="B206" s="93" t="s">
        <v>799</v>
      </c>
      <c r="C206" s="58"/>
      <c r="D206" s="59">
        <v>0</v>
      </c>
      <c r="E206" s="59">
        <v>0</v>
      </c>
    </row>
    <row r="207" spans="1:6" ht="18" customHeight="1" x14ac:dyDescent="0.35">
      <c r="A207" s="61" t="s">
        <v>1698</v>
      </c>
      <c r="B207" s="93" t="s">
        <v>1699</v>
      </c>
      <c r="C207" s="58"/>
      <c r="D207" s="59">
        <v>0</v>
      </c>
      <c r="E207" s="59">
        <v>0</v>
      </c>
    </row>
    <row r="208" spans="1:6" ht="18" customHeight="1" x14ac:dyDescent="0.35">
      <c r="A208" s="61" t="s">
        <v>1700</v>
      </c>
      <c r="B208" s="93" t="s">
        <v>1701</v>
      </c>
      <c r="C208" s="58"/>
      <c r="D208" s="59">
        <v>0</v>
      </c>
      <c r="E208" s="59">
        <v>0</v>
      </c>
    </row>
    <row r="209" spans="1:6" s="92" customFormat="1" ht="18" customHeight="1" x14ac:dyDescent="0.35">
      <c r="A209" s="72" t="s">
        <v>800</v>
      </c>
      <c r="B209" s="49" t="s">
        <v>556</v>
      </c>
      <c r="C209" s="73"/>
      <c r="D209" s="69" t="s">
        <v>172</v>
      </c>
      <c r="E209" s="69" t="s">
        <v>172</v>
      </c>
      <c r="F209" s="91"/>
    </row>
    <row r="210" spans="1:6" ht="18" customHeight="1" x14ac:dyDescent="0.35">
      <c r="A210" s="52" t="s">
        <v>801</v>
      </c>
      <c r="B210" s="53" t="s">
        <v>558</v>
      </c>
      <c r="C210" s="54" t="s">
        <v>810</v>
      </c>
      <c r="D210" s="55">
        <v>94301.364799999996</v>
      </c>
      <c r="E210" s="55">
        <v>73767.272939999995</v>
      </c>
      <c r="F210" s="38"/>
    </row>
    <row r="211" spans="1:6" ht="18" customHeight="1" x14ac:dyDescent="0.35">
      <c r="A211" s="61" t="s">
        <v>803</v>
      </c>
      <c r="B211" s="94" t="s">
        <v>804</v>
      </c>
      <c r="C211" s="58"/>
      <c r="D211" s="59">
        <v>36928.855280000003</v>
      </c>
      <c r="E211" s="59">
        <v>18532.992920000001</v>
      </c>
    </row>
    <row r="212" spans="1:6" ht="18" customHeight="1" x14ac:dyDescent="0.35">
      <c r="A212" s="61" t="s">
        <v>805</v>
      </c>
      <c r="B212" s="93" t="s">
        <v>806</v>
      </c>
      <c r="C212" s="58"/>
      <c r="D212" s="59">
        <v>54087.119079999997</v>
      </c>
      <c r="E212" s="59">
        <v>52083.995259999996</v>
      </c>
    </row>
    <row r="213" spans="1:6" ht="18" customHeight="1" x14ac:dyDescent="0.35">
      <c r="A213" s="61" t="s">
        <v>807</v>
      </c>
      <c r="B213" s="93" t="s">
        <v>808</v>
      </c>
      <c r="C213" s="58"/>
      <c r="D213" s="59">
        <v>3285.3904400000001</v>
      </c>
      <c r="E213" s="59">
        <v>3150.2847599999996</v>
      </c>
    </row>
    <row r="214" spans="1:6" ht="18" customHeight="1" x14ac:dyDescent="0.35">
      <c r="A214" s="52" t="s">
        <v>809</v>
      </c>
      <c r="B214" s="53" t="s">
        <v>303</v>
      </c>
      <c r="C214" s="54" t="s">
        <v>821</v>
      </c>
      <c r="D214" s="55">
        <v>0</v>
      </c>
      <c r="E214" s="55">
        <v>0</v>
      </c>
      <c r="F214" s="38"/>
    </row>
    <row r="215" spans="1:6" ht="18" customHeight="1" x14ac:dyDescent="0.35">
      <c r="A215" s="61" t="s">
        <v>811</v>
      </c>
      <c r="B215" s="94" t="s">
        <v>812</v>
      </c>
      <c r="C215" s="58"/>
      <c r="D215" s="59">
        <v>0</v>
      </c>
      <c r="E215" s="59">
        <v>0</v>
      </c>
    </row>
    <row r="216" spans="1:6" ht="18" customHeight="1" x14ac:dyDescent="0.35">
      <c r="A216" s="61" t="s">
        <v>813</v>
      </c>
      <c r="B216" s="93" t="s">
        <v>814</v>
      </c>
      <c r="C216" s="58"/>
      <c r="D216" s="59">
        <v>0</v>
      </c>
      <c r="E216" s="59">
        <v>0</v>
      </c>
    </row>
    <row r="217" spans="1:6" ht="18" customHeight="1" x14ac:dyDescent="0.35">
      <c r="A217" s="61" t="s">
        <v>815</v>
      </c>
      <c r="B217" s="93" t="s">
        <v>816</v>
      </c>
      <c r="C217" s="58"/>
      <c r="D217" s="59">
        <v>0</v>
      </c>
      <c r="E217" s="59">
        <v>0</v>
      </c>
    </row>
    <row r="218" spans="1:6" s="92" customFormat="1" ht="18" customHeight="1" x14ac:dyDescent="0.35">
      <c r="A218" s="72" t="s">
        <v>817</v>
      </c>
      <c r="B218" s="49" t="s">
        <v>818</v>
      </c>
      <c r="C218" s="73"/>
      <c r="D218" s="69"/>
      <c r="E218" s="69"/>
      <c r="F218" s="91"/>
    </row>
    <row r="219" spans="1:6" ht="18" customHeight="1" x14ac:dyDescent="0.35">
      <c r="A219" s="52" t="s">
        <v>819</v>
      </c>
      <c r="B219" s="53" t="s">
        <v>820</v>
      </c>
      <c r="C219" s="54" t="s">
        <v>836</v>
      </c>
      <c r="D219" s="55">
        <v>135.63201999999998</v>
      </c>
      <c r="E219" s="55">
        <v>293.72672</v>
      </c>
      <c r="F219" s="38"/>
    </row>
    <row r="220" spans="1:6" ht="18" customHeight="1" x14ac:dyDescent="0.35">
      <c r="A220" s="61" t="s">
        <v>822</v>
      </c>
      <c r="B220" s="93" t="s">
        <v>823</v>
      </c>
      <c r="C220" s="58"/>
      <c r="D220" s="59">
        <v>135.63201999999998</v>
      </c>
      <c r="E220" s="59">
        <v>293.72672</v>
      </c>
    </row>
    <row r="221" spans="1:6" ht="18" customHeight="1" x14ac:dyDescent="0.35">
      <c r="A221" s="61" t="s">
        <v>824</v>
      </c>
      <c r="B221" s="93" t="s">
        <v>825</v>
      </c>
      <c r="C221" s="58"/>
      <c r="D221" s="59">
        <v>0</v>
      </c>
      <c r="E221" s="59">
        <v>0</v>
      </c>
    </row>
    <row r="222" spans="1:6" ht="18" customHeight="1" x14ac:dyDescent="0.35">
      <c r="A222" s="61" t="s">
        <v>826</v>
      </c>
      <c r="B222" s="93" t="s">
        <v>827</v>
      </c>
      <c r="C222" s="58"/>
      <c r="D222" s="59">
        <v>0</v>
      </c>
      <c r="E222" s="59">
        <v>0</v>
      </c>
    </row>
    <row r="223" spans="1:6" ht="18" customHeight="1" x14ac:dyDescent="0.35">
      <c r="A223" s="61" t="s">
        <v>828</v>
      </c>
      <c r="B223" s="93" t="s">
        <v>829</v>
      </c>
      <c r="C223" s="58"/>
      <c r="D223" s="59">
        <v>0</v>
      </c>
      <c r="E223" s="59">
        <v>0</v>
      </c>
    </row>
    <row r="224" spans="1:6" ht="18" customHeight="1" x14ac:dyDescent="0.35">
      <c r="A224" s="61" t="s">
        <v>830</v>
      </c>
      <c r="B224" s="93" t="s">
        <v>831</v>
      </c>
      <c r="C224" s="58"/>
      <c r="D224" s="59">
        <v>0</v>
      </c>
      <c r="E224" s="59">
        <v>0</v>
      </c>
    </row>
    <row r="225" spans="1:6" ht="18" customHeight="1" x14ac:dyDescent="0.35">
      <c r="A225" s="61" t="s">
        <v>832</v>
      </c>
      <c r="B225" s="93" t="s">
        <v>833</v>
      </c>
      <c r="C225" s="58"/>
      <c r="D225" s="59">
        <v>0</v>
      </c>
      <c r="E225" s="59">
        <v>0</v>
      </c>
    </row>
    <row r="226" spans="1:6" ht="24" customHeight="1" x14ac:dyDescent="0.35">
      <c r="A226" s="52" t="s">
        <v>834</v>
      </c>
      <c r="B226" s="53" t="s">
        <v>835</v>
      </c>
      <c r="C226" s="54" t="s">
        <v>843</v>
      </c>
      <c r="D226" s="55">
        <v>0</v>
      </c>
      <c r="E226" s="55">
        <v>0</v>
      </c>
      <c r="F226" s="38"/>
    </row>
    <row r="227" spans="1:6" ht="18" customHeight="1" x14ac:dyDescent="0.35">
      <c r="A227" s="61" t="s">
        <v>837</v>
      </c>
      <c r="B227" s="93" t="s">
        <v>838</v>
      </c>
      <c r="C227" s="58"/>
      <c r="D227" s="59">
        <v>0</v>
      </c>
      <c r="E227" s="59">
        <v>0</v>
      </c>
    </row>
    <row r="228" spans="1:6" ht="18" customHeight="1" x14ac:dyDescent="0.35">
      <c r="A228" s="61" t="s">
        <v>839</v>
      </c>
      <c r="B228" s="93" t="s">
        <v>840</v>
      </c>
      <c r="C228" s="58"/>
      <c r="D228" s="59">
        <v>0</v>
      </c>
      <c r="E228" s="59">
        <v>0</v>
      </c>
    </row>
    <row r="229" spans="1:6" ht="18" customHeight="1" x14ac:dyDescent="0.35">
      <c r="A229" s="52" t="s">
        <v>841</v>
      </c>
      <c r="B229" s="53" t="s">
        <v>842</v>
      </c>
      <c r="C229" s="54" t="s">
        <v>1702</v>
      </c>
      <c r="D229" s="55">
        <v>0</v>
      </c>
      <c r="E229" s="55">
        <v>0</v>
      </c>
      <c r="F229" s="38"/>
    </row>
    <row r="230" spans="1:6" ht="18" customHeight="1" x14ac:dyDescent="0.35">
      <c r="A230" s="61" t="s">
        <v>844</v>
      </c>
      <c r="B230" s="93" t="s">
        <v>845</v>
      </c>
      <c r="C230" s="58"/>
      <c r="D230" s="59">
        <v>0</v>
      </c>
      <c r="E230" s="59">
        <v>0</v>
      </c>
    </row>
    <row r="231" spans="1:6" ht="18" customHeight="1" x14ac:dyDescent="0.35">
      <c r="A231" s="61" t="s">
        <v>846</v>
      </c>
      <c r="B231" s="93" t="s">
        <v>847</v>
      </c>
      <c r="C231" s="58"/>
      <c r="D231" s="59">
        <v>0</v>
      </c>
      <c r="E231" s="59">
        <v>0</v>
      </c>
    </row>
    <row r="232" spans="1:6" ht="18" customHeight="1" x14ac:dyDescent="0.35">
      <c r="A232" s="61" t="s">
        <v>848</v>
      </c>
      <c r="B232" s="93" t="s">
        <v>849</v>
      </c>
      <c r="C232" s="58"/>
      <c r="D232" s="59">
        <v>0</v>
      </c>
      <c r="E232" s="59">
        <v>0</v>
      </c>
    </row>
    <row r="233" spans="1:6" ht="18" customHeight="1" x14ac:dyDescent="0.35">
      <c r="A233" s="99"/>
      <c r="B233" s="100" t="s">
        <v>850</v>
      </c>
      <c r="C233" s="75"/>
      <c r="D233" s="71">
        <v>4523724.3126499997</v>
      </c>
      <c r="E233" s="71">
        <v>4353294.2748400001</v>
      </c>
    </row>
    <row r="234" spans="1:6" ht="18" customHeight="1" x14ac:dyDescent="0.35">
      <c r="A234" s="101"/>
      <c r="B234" s="97" t="s">
        <v>851</v>
      </c>
      <c r="C234" s="98"/>
      <c r="D234" s="102">
        <v>-120264.59549999982</v>
      </c>
      <c r="E234" s="102">
        <v>-59170.266819999553</v>
      </c>
    </row>
    <row r="235" spans="1:6" ht="12.75" customHeight="1" x14ac:dyDescent="0.35">
      <c r="C235" s="39"/>
      <c r="D235" s="38">
        <f>+D234-BalanceGeneral_Situacion!D171</f>
        <v>1.7462298274040222E-10</v>
      </c>
      <c r="E235" s="38">
        <f>+E234-BalanceGeneral_Situacion!E171</f>
        <v>6.184563972055912E-10</v>
      </c>
    </row>
    <row r="236" spans="1:6" ht="12.75" customHeight="1" x14ac:dyDescent="0.35">
      <c r="C236" s="39"/>
    </row>
    <row r="237" spans="1:6" ht="12.75" customHeight="1" x14ac:dyDescent="0.35">
      <c r="C237" s="39"/>
    </row>
    <row r="238" spans="1:6" ht="18" customHeight="1" x14ac:dyDescent="0.35">
      <c r="B238" s="31"/>
      <c r="C238" s="77"/>
      <c r="D238" s="16"/>
      <c r="E238" s="16"/>
      <c r="F238" s="16"/>
    </row>
    <row r="239" spans="1:6" ht="18" customHeight="1" x14ac:dyDescent="0.35">
      <c r="B239" s="31"/>
      <c r="C239" s="77"/>
      <c r="D239" s="16"/>
      <c r="E239" s="16"/>
      <c r="F239" s="16"/>
    </row>
    <row r="240" spans="1:6" ht="18" customHeight="1" x14ac:dyDescent="0.35">
      <c r="B240" s="31"/>
      <c r="C240" s="77"/>
      <c r="D240" s="16"/>
      <c r="E240" s="16"/>
      <c r="F240" s="16"/>
    </row>
    <row r="241" spans="2:6" ht="18" customHeight="1" x14ac:dyDescent="0.35">
      <c r="B241" s="78" t="s">
        <v>1576</v>
      </c>
      <c r="C241" s="11"/>
      <c r="D241" s="16"/>
      <c r="E241" s="16"/>
      <c r="F241" s="16"/>
    </row>
    <row r="242" spans="2:6" ht="18" customHeight="1" x14ac:dyDescent="0.35">
      <c r="B242" s="35"/>
      <c r="C242" s="39"/>
      <c r="D242" s="16"/>
      <c r="E242" s="16"/>
      <c r="F242" s="16"/>
    </row>
    <row r="243" spans="2:6" ht="18" customHeight="1" x14ac:dyDescent="0.35">
      <c r="B243" s="31"/>
      <c r="C243" s="77"/>
      <c r="D243" s="16"/>
      <c r="E243" s="16"/>
      <c r="F243" s="16"/>
    </row>
    <row r="244" spans="2:6" ht="18" customHeight="1" x14ac:dyDescent="0.35">
      <c r="B244" s="31"/>
      <c r="C244" s="77"/>
      <c r="D244" s="16"/>
      <c r="E244" s="16"/>
      <c r="F244" s="16"/>
    </row>
    <row r="245" spans="2:6" ht="18" customHeight="1" x14ac:dyDescent="0.35">
      <c r="B245" s="31"/>
      <c r="C245" s="77"/>
      <c r="D245" s="16"/>
      <c r="E245" s="16"/>
      <c r="F245" s="16"/>
    </row>
    <row r="246" spans="2:6" ht="18" customHeight="1" x14ac:dyDescent="0.35">
      <c r="B246" s="78" t="s">
        <v>1577</v>
      </c>
      <c r="C246" s="11"/>
      <c r="D246" s="16"/>
      <c r="E246" s="16"/>
      <c r="F246" s="16"/>
    </row>
    <row r="247" spans="2:6" ht="18" customHeight="1" x14ac:dyDescent="0.35">
      <c r="B247" s="35"/>
      <c r="C247" s="39"/>
      <c r="D247" s="16"/>
      <c r="E247" s="16"/>
      <c r="F247" s="16"/>
    </row>
    <row r="248" spans="2:6" ht="18" customHeight="1" x14ac:dyDescent="0.35">
      <c r="B248" s="31"/>
      <c r="C248" s="39"/>
      <c r="D248" s="16"/>
      <c r="E248" s="16"/>
      <c r="F248" s="16"/>
    </row>
    <row r="249" spans="2:6" ht="18" customHeight="1" x14ac:dyDescent="0.35">
      <c r="B249" s="31"/>
      <c r="C249" s="39"/>
      <c r="D249" s="16"/>
      <c r="E249" s="16"/>
      <c r="F249" s="16"/>
    </row>
    <row r="250" spans="2:6" ht="18" customHeight="1" x14ac:dyDescent="0.35">
      <c r="B250" s="31"/>
      <c r="C250" s="39"/>
      <c r="D250" s="16"/>
      <c r="E250" s="16"/>
      <c r="F250" s="16"/>
    </row>
    <row r="251" spans="2:6" ht="18" customHeight="1" x14ac:dyDescent="0.35">
      <c r="B251" s="78" t="s">
        <v>1578</v>
      </c>
      <c r="C251" s="39"/>
      <c r="D251" s="16"/>
      <c r="E251" s="16"/>
      <c r="F251" s="16"/>
    </row>
    <row r="252" spans="2:6" ht="12.75" customHeight="1" x14ac:dyDescent="0.35">
      <c r="C252" s="39"/>
    </row>
    <row r="253" spans="2:6" ht="12.75" customHeight="1" x14ac:dyDescent="0.35">
      <c r="C253" s="39"/>
    </row>
    <row r="254" spans="2:6" ht="12.75" customHeight="1" x14ac:dyDescent="0.35">
      <c r="C254" s="39"/>
    </row>
    <row r="255" spans="2:6" ht="12.75" customHeight="1" x14ac:dyDescent="0.35">
      <c r="C255" s="39"/>
    </row>
    <row r="256" spans="2:6" ht="12.75" customHeight="1" x14ac:dyDescent="0.35">
      <c r="C256" s="39"/>
    </row>
    <row r="257" spans="3:3" ht="12.75" customHeight="1" x14ac:dyDescent="0.35">
      <c r="C257" s="39"/>
    </row>
    <row r="258" spans="3:3" ht="12.75" customHeight="1" x14ac:dyDescent="0.35">
      <c r="C258" s="39"/>
    </row>
  </sheetData>
  <protectedRanges>
    <protectedRange sqref="D166:E167" name="Rango4"/>
    <protectedRange sqref="B243:C243 A238:F238 B248" name="Rango2_1"/>
    <protectedRange sqref="D11:E14 D16:E21 D23:E25 D27:E29 D31:E32 D34:E36 D38:E39 D41:E44 D52:E53 D55:E56 D58:E60 D62:E63 D65:E74 D76:E77 D79:E81 D83:E85 D87:E93 D95:E97 D99:E102 D104:E109 D111:E112 D114:E118 D120:E122 D124:E127 D129:E130 D132:E132 D46:E46 D48:E50" name="Rango1"/>
    <protectedRange sqref="D138:E145 D147:E155 D157:E161 D163:E164 D167:E167 D169:E171 D173:E174 D182:E185 D187:E192 D194:E195 D197:E198 D200:E209 D211:E213 D215:E218 D220:E225 D227:E228 D230:E232 D176:E180" name="Rango2"/>
  </protectedRanges>
  <pageMargins left="0.70866141732283472" right="0.70866141732283472" top="0.94488188976377963" bottom="0.74803149606299213" header="0.31496062992125984" footer="0.31496062992125984"/>
  <pageSetup paperSize="9" scale="70" orientation="portrait" r:id="rId1"/>
  <rowBreaks count="3" manualBreakCount="3">
    <brk id="60" max="4" man="1"/>
    <brk id="112" max="4" man="1"/>
    <brk id="164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X102"/>
  <sheetViews>
    <sheetView showGridLines="0" topLeftCell="O87" workbookViewId="0">
      <selection activeCell="U100" sqref="U100"/>
    </sheetView>
  </sheetViews>
  <sheetFormatPr baseColWidth="10" defaultColWidth="11.453125" defaultRowHeight="13" x14ac:dyDescent="0.35"/>
  <cols>
    <col min="1" max="1" width="9.453125" style="16" customWidth="1"/>
    <col min="2" max="2" width="36.453125" style="16" customWidth="1"/>
    <col min="3" max="4" width="17.6328125" style="15" customWidth="1"/>
    <col min="5" max="5" width="15.453125" style="139" customWidth="1"/>
    <col min="6" max="6" width="14" style="139" customWidth="1"/>
    <col min="7" max="7" width="23.6328125" style="139" customWidth="1"/>
    <col min="8" max="13" width="17.6328125" style="15" customWidth="1"/>
    <col min="14" max="15" width="23.6328125" style="139" customWidth="1"/>
    <col min="16" max="16" width="16.90625" style="15" customWidth="1"/>
    <col min="17" max="18" width="17.6328125" style="15" customWidth="1"/>
    <col min="19" max="19" width="16.453125" style="139" customWidth="1"/>
    <col min="20" max="20" width="17.90625" style="139" bestFit="1" customWidth="1"/>
    <col min="21" max="21" width="22.54296875" style="139" bestFit="1" customWidth="1"/>
    <col min="22" max="22" width="17.81640625" style="15" customWidth="1"/>
    <col min="23" max="23" width="11.7265625" style="15" bestFit="1" customWidth="1"/>
    <col min="24" max="24" width="11.453125" style="15"/>
    <col min="25" max="16384" width="11.453125" style="16"/>
  </cols>
  <sheetData>
    <row r="1" spans="1:24" s="2" customFormat="1" ht="15.5" x14ac:dyDescent="0.35">
      <c r="C1" s="3"/>
      <c r="D1" s="3"/>
      <c r="E1" s="132"/>
      <c r="F1" s="132"/>
      <c r="G1" s="132"/>
      <c r="H1" s="3"/>
      <c r="I1" s="3"/>
      <c r="J1" s="3"/>
      <c r="K1" s="3"/>
      <c r="L1" s="3"/>
      <c r="M1" s="3"/>
      <c r="N1" s="132"/>
      <c r="O1" s="132"/>
      <c r="P1" s="3"/>
      <c r="Q1" s="3"/>
      <c r="R1" s="3"/>
      <c r="S1" s="132"/>
      <c r="T1" s="132"/>
      <c r="U1" s="132"/>
      <c r="V1" s="3"/>
      <c r="W1" s="3"/>
      <c r="X1" s="3"/>
    </row>
    <row r="2" spans="1:24" s="2" customFormat="1" ht="15.5" x14ac:dyDescent="0.35">
      <c r="A2" s="150" t="s">
        <v>1731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3"/>
      <c r="W2" s="3"/>
      <c r="X2" s="3"/>
    </row>
    <row r="3" spans="1:24" s="2" customFormat="1" ht="15.5" x14ac:dyDescent="0.35">
      <c r="A3" s="150" t="s">
        <v>853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3"/>
      <c r="W3" s="3"/>
      <c r="X3" s="3"/>
    </row>
    <row r="4" spans="1:24" s="2" customFormat="1" ht="15.5" x14ac:dyDescent="0.35">
      <c r="A4" s="163" t="s">
        <v>1733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3"/>
      <c r="W4" s="3"/>
      <c r="X4" s="3"/>
    </row>
    <row r="5" spans="1:24" s="2" customFormat="1" ht="15.5" x14ac:dyDescent="0.35">
      <c r="A5" s="154" t="s">
        <v>1580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3"/>
      <c r="W5" s="3"/>
      <c r="X5" s="3"/>
    </row>
    <row r="6" spans="1:24" s="2" customFormat="1" ht="6.75" customHeigh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</row>
    <row r="7" spans="1:24" s="5" customFormat="1" ht="15.75" customHeight="1" x14ac:dyDescent="0.35">
      <c r="A7" s="164" t="s">
        <v>1585</v>
      </c>
      <c r="B7" s="164" t="s">
        <v>854</v>
      </c>
      <c r="C7" s="165" t="s">
        <v>855</v>
      </c>
      <c r="D7" s="166"/>
      <c r="E7" s="166"/>
      <c r="F7" s="166"/>
      <c r="G7" s="167"/>
      <c r="H7" s="168" t="s">
        <v>856</v>
      </c>
      <c r="I7" s="169"/>
      <c r="J7" s="169"/>
      <c r="K7" s="169"/>
      <c r="L7" s="169"/>
      <c r="M7" s="169"/>
      <c r="N7" s="170"/>
      <c r="O7" s="171" t="s">
        <v>1586</v>
      </c>
      <c r="P7" s="172" t="s">
        <v>857</v>
      </c>
      <c r="Q7" s="173"/>
      <c r="R7" s="173"/>
      <c r="S7" s="173"/>
      <c r="T7" s="174"/>
      <c r="U7" s="171" t="s">
        <v>1587</v>
      </c>
    </row>
    <row r="8" spans="1:24" s="5" customFormat="1" ht="14" x14ac:dyDescent="0.35">
      <c r="A8" s="164"/>
      <c r="B8" s="164"/>
      <c r="C8" s="171" t="s">
        <v>858</v>
      </c>
      <c r="D8" s="171" t="s">
        <v>859</v>
      </c>
      <c r="E8" s="171" t="s">
        <v>860</v>
      </c>
      <c r="F8" s="171" t="s">
        <v>861</v>
      </c>
      <c r="G8" s="171" t="s">
        <v>1588</v>
      </c>
      <c r="H8" s="176" t="s">
        <v>862</v>
      </c>
      <c r="I8" s="176" t="s">
        <v>863</v>
      </c>
      <c r="J8" s="176" t="s">
        <v>859</v>
      </c>
      <c r="K8" s="176" t="s">
        <v>860</v>
      </c>
      <c r="L8" s="176" t="s">
        <v>861</v>
      </c>
      <c r="M8" s="176" t="s">
        <v>864</v>
      </c>
      <c r="N8" s="176" t="s">
        <v>1589</v>
      </c>
      <c r="O8" s="171"/>
      <c r="P8" s="175" t="s">
        <v>865</v>
      </c>
      <c r="Q8" s="175" t="s">
        <v>852</v>
      </c>
      <c r="R8" s="175" t="s">
        <v>863</v>
      </c>
      <c r="S8" s="175" t="s">
        <v>866</v>
      </c>
      <c r="T8" s="175" t="s">
        <v>867</v>
      </c>
      <c r="U8" s="171"/>
    </row>
    <row r="9" spans="1:24" s="5" customFormat="1" ht="14" x14ac:dyDescent="0.35">
      <c r="A9" s="164"/>
      <c r="B9" s="164"/>
      <c r="C9" s="171"/>
      <c r="D9" s="171"/>
      <c r="E9" s="171"/>
      <c r="F9" s="171"/>
      <c r="G9" s="171"/>
      <c r="H9" s="176"/>
      <c r="I9" s="176"/>
      <c r="J9" s="176"/>
      <c r="K9" s="176"/>
      <c r="L9" s="176"/>
      <c r="M9" s="176"/>
      <c r="N9" s="176"/>
      <c r="O9" s="171"/>
      <c r="P9" s="175"/>
      <c r="Q9" s="175"/>
      <c r="R9" s="175"/>
      <c r="S9" s="175"/>
      <c r="T9" s="175"/>
      <c r="U9" s="171"/>
    </row>
    <row r="10" spans="1:24" s="11" customFormat="1" ht="20.25" customHeight="1" x14ac:dyDescent="0.35">
      <c r="A10" s="6" t="s">
        <v>114</v>
      </c>
      <c r="B10" s="7" t="s">
        <v>868</v>
      </c>
      <c r="C10" s="8"/>
      <c r="D10" s="9"/>
      <c r="E10" s="133"/>
      <c r="F10" s="133"/>
      <c r="G10" s="133"/>
      <c r="H10" s="9"/>
      <c r="I10" s="9"/>
      <c r="J10" s="9"/>
      <c r="K10" s="9"/>
      <c r="L10" s="9"/>
      <c r="M10" s="9"/>
      <c r="N10" s="133"/>
      <c r="O10" s="133"/>
      <c r="P10" s="9"/>
      <c r="Q10" s="9"/>
      <c r="R10" s="9"/>
      <c r="S10" s="133"/>
      <c r="T10" s="133"/>
      <c r="U10" s="143"/>
      <c r="V10" s="10"/>
      <c r="W10" s="10"/>
      <c r="X10" s="10"/>
    </row>
    <row r="11" spans="1:24" ht="24" customHeight="1" x14ac:dyDescent="0.35">
      <c r="A11" s="12" t="s">
        <v>1590</v>
      </c>
      <c r="B11" s="13" t="s">
        <v>869</v>
      </c>
      <c r="C11" s="134">
        <f t="shared" ref="C11:F11" si="0">SUM(C12:C23)</f>
        <v>1221387.52431</v>
      </c>
      <c r="D11" s="134">
        <f t="shared" si="0"/>
        <v>857011.12503999996</v>
      </c>
      <c r="E11" s="134">
        <f t="shared" si="0"/>
        <v>1214330.23</v>
      </c>
      <c r="F11" s="134">
        <f t="shared" si="0"/>
        <v>-208051.08000000002</v>
      </c>
      <c r="G11" s="134">
        <f>SUM(G12:G23)</f>
        <v>3084677.79935</v>
      </c>
      <c r="H11" s="14">
        <f>SUM(H12:H23)</f>
        <v>133962.88</v>
      </c>
      <c r="I11" s="14">
        <v>85915.83</v>
      </c>
      <c r="J11" s="14">
        <v>0</v>
      </c>
      <c r="K11" s="14">
        <v>0</v>
      </c>
      <c r="L11" s="14">
        <v>0</v>
      </c>
      <c r="M11" s="14">
        <v>0</v>
      </c>
      <c r="N11" s="134">
        <f>SUM(N12:N23)</f>
        <v>48047.049999999988</v>
      </c>
      <c r="O11" s="134">
        <f>SUM(O12:O23)</f>
        <v>3132724.8493499998</v>
      </c>
      <c r="P11" s="134">
        <f>SUM(P12:P23)</f>
        <v>-793486.38</v>
      </c>
      <c r="Q11" s="134">
        <v>0</v>
      </c>
      <c r="R11" s="134">
        <f>SUM(R12:R23)</f>
        <v>89844.81</v>
      </c>
      <c r="S11" s="134">
        <f>SUM(S12:S23)</f>
        <v>-94254.090000000011</v>
      </c>
      <c r="T11" s="134">
        <f t="shared" ref="T11:U11" si="1">SUM(T12:T23)</f>
        <v>-796602.5</v>
      </c>
      <c r="U11" s="134">
        <f t="shared" si="1"/>
        <v>2250206.5193500002</v>
      </c>
      <c r="V11" s="156" t="s">
        <v>172</v>
      </c>
    </row>
    <row r="12" spans="1:24" ht="24" customHeight="1" x14ac:dyDescent="0.35">
      <c r="A12" s="17" t="s">
        <v>1591</v>
      </c>
      <c r="B12" s="18" t="s">
        <v>870</v>
      </c>
      <c r="C12" s="19">
        <v>147000</v>
      </c>
      <c r="D12" s="19">
        <v>93712.45</v>
      </c>
      <c r="E12" s="135">
        <v>446939.23</v>
      </c>
      <c r="F12" s="135"/>
      <c r="G12" s="140">
        <f>+C12+D12+E12</f>
        <v>687651.67999999993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140">
        <f>+H12-I12+J12+K12-L12+M12</f>
        <v>0</v>
      </c>
      <c r="O12" s="141">
        <f>+G12+N12</f>
        <v>687651.67999999993</v>
      </c>
      <c r="P12" s="19">
        <v>0</v>
      </c>
      <c r="Q12" s="19">
        <v>0</v>
      </c>
      <c r="R12" s="19">
        <v>0</v>
      </c>
      <c r="S12" s="144">
        <v>0</v>
      </c>
      <c r="T12" s="144">
        <v>0</v>
      </c>
      <c r="U12" s="144">
        <f>+O12+T12</f>
        <v>687651.67999999993</v>
      </c>
      <c r="V12" s="158" t="s">
        <v>172</v>
      </c>
    </row>
    <row r="13" spans="1:24" ht="24" customHeight="1" x14ac:dyDescent="0.35">
      <c r="A13" s="17" t="s">
        <v>1592</v>
      </c>
      <c r="B13" s="18" t="s">
        <v>871</v>
      </c>
      <c r="C13" s="19">
        <v>528557.25</v>
      </c>
      <c r="D13" s="19">
        <v>164348.62999999995</v>
      </c>
      <c r="E13" s="135">
        <v>659959.75</v>
      </c>
      <c r="F13" s="135"/>
      <c r="G13" s="140">
        <f>+C13+D13+E13</f>
        <v>1352865.63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40">
        <f t="shared" ref="N13:N15" si="2">+H13-I13+J13+K13-L13+M13</f>
        <v>0</v>
      </c>
      <c r="O13" s="141">
        <f t="shared" ref="O13:O23" si="3">+G13+N13</f>
        <v>1352865.63</v>
      </c>
      <c r="P13" s="19">
        <v>-43218.85</v>
      </c>
      <c r="Q13" s="19"/>
      <c r="R13" s="19">
        <v>3928.98</v>
      </c>
      <c r="S13" s="144">
        <v>-39289.86</v>
      </c>
      <c r="T13" s="144">
        <v>-86437.71</v>
      </c>
      <c r="U13" s="144">
        <f>+O13+T13</f>
        <v>1266427.92</v>
      </c>
      <c r="V13" s="155" t="s">
        <v>172</v>
      </c>
      <c r="W13" s="155" t="s">
        <v>172</v>
      </c>
    </row>
    <row r="14" spans="1:24" ht="24" customHeight="1" x14ac:dyDescent="0.35">
      <c r="A14" s="17" t="s">
        <v>1593</v>
      </c>
      <c r="B14" s="18" t="s">
        <v>872</v>
      </c>
      <c r="C14" s="19">
        <v>33600</v>
      </c>
      <c r="D14" s="19">
        <v>15797.779999999999</v>
      </c>
      <c r="E14" s="135">
        <v>0</v>
      </c>
      <c r="F14" s="135"/>
      <c r="G14" s="140">
        <f>+C14+D14</f>
        <v>49397.78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40">
        <f t="shared" si="2"/>
        <v>0</v>
      </c>
      <c r="O14" s="141">
        <f t="shared" si="3"/>
        <v>49397.78</v>
      </c>
      <c r="P14" s="19">
        <v>-38028.82</v>
      </c>
      <c r="Q14" s="19">
        <v>0</v>
      </c>
      <c r="R14" s="19">
        <v>0</v>
      </c>
      <c r="S14" s="144">
        <v>-1960.41</v>
      </c>
      <c r="T14" s="144">
        <v>-39989.230000000003</v>
      </c>
      <c r="U14" s="144">
        <f>+O14+T14</f>
        <v>9408.5499999999956</v>
      </c>
      <c r="V14" s="155" t="s">
        <v>172</v>
      </c>
      <c r="W14" s="156" t="s">
        <v>172</v>
      </c>
    </row>
    <row r="15" spans="1:24" ht="24" customHeight="1" x14ac:dyDescent="0.35">
      <c r="A15" s="17" t="s">
        <v>1594</v>
      </c>
      <c r="B15" s="18" t="s">
        <v>873</v>
      </c>
      <c r="C15" s="19">
        <v>122248.67</v>
      </c>
      <c r="D15" s="19">
        <v>143537.60534000001</v>
      </c>
      <c r="E15" s="135">
        <v>107431.25</v>
      </c>
      <c r="F15" s="135">
        <v>-178447.53</v>
      </c>
      <c r="G15" s="140">
        <f>+C15+D15+E15+F15</f>
        <v>194769.99533999999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40">
        <f t="shared" si="2"/>
        <v>0</v>
      </c>
      <c r="O15" s="141">
        <f t="shared" si="3"/>
        <v>194769.99533999999</v>
      </c>
      <c r="P15" s="19">
        <v>-45798</v>
      </c>
      <c r="Q15" s="19">
        <v>0</v>
      </c>
      <c r="R15" s="19">
        <v>0</v>
      </c>
      <c r="S15" s="144">
        <v>-16230.83</v>
      </c>
      <c r="T15" s="144">
        <v>-61842.16</v>
      </c>
      <c r="U15" s="144">
        <f>+O15+T15</f>
        <v>132927.83533999999</v>
      </c>
      <c r="V15" s="156" t="s">
        <v>172</v>
      </c>
      <c r="W15" s="15" t="s">
        <v>172</v>
      </c>
    </row>
    <row r="16" spans="1:24" ht="24" customHeight="1" x14ac:dyDescent="0.35">
      <c r="A16" s="17" t="s">
        <v>1595</v>
      </c>
      <c r="B16" s="18" t="s">
        <v>874</v>
      </c>
      <c r="C16" s="19">
        <v>40256.934310000004</v>
      </c>
      <c r="D16" s="19">
        <v>2299.7797</v>
      </c>
      <c r="E16" s="135">
        <v>0</v>
      </c>
      <c r="F16" s="135">
        <v>-1250.9100000000001</v>
      </c>
      <c r="G16" s="140">
        <f>+C16+D16+F16</f>
        <v>41305.80401</v>
      </c>
      <c r="H16" s="19">
        <f>3787.72+2501.83</f>
        <v>6289.5499999999993</v>
      </c>
      <c r="I16" s="19">
        <v>3453.87</v>
      </c>
      <c r="J16" s="19">
        <v>0</v>
      </c>
      <c r="K16" s="19">
        <v>0</v>
      </c>
      <c r="L16" s="19">
        <v>0</v>
      </c>
      <c r="M16" s="19">
        <v>0</v>
      </c>
      <c r="N16" s="140">
        <f>+H16-I16+J16+K16-L16+M16</f>
        <v>2835.6799999999994</v>
      </c>
      <c r="O16" s="141">
        <f t="shared" si="3"/>
        <v>44141.48401</v>
      </c>
      <c r="P16" s="19">
        <v>-36327.089999999997</v>
      </c>
      <c r="Q16" s="19">
        <v>0</v>
      </c>
      <c r="R16" s="19">
        <v>3453.87</v>
      </c>
      <c r="S16" s="144">
        <v>-1112.17</v>
      </c>
      <c r="T16" s="144">
        <v>-33985.4</v>
      </c>
      <c r="U16" s="144">
        <f>+O16+T16-R16</f>
        <v>6702.2140099999988</v>
      </c>
      <c r="V16" s="155" t="s">
        <v>172</v>
      </c>
      <c r="W16" s="155" t="s">
        <v>172</v>
      </c>
    </row>
    <row r="17" spans="1:24" ht="24" customHeight="1" x14ac:dyDescent="0.35">
      <c r="A17" s="17" t="s">
        <v>1596</v>
      </c>
      <c r="B17" s="18" t="s">
        <v>875</v>
      </c>
      <c r="C17" s="19">
        <v>155841.97</v>
      </c>
      <c r="D17" s="19">
        <v>75283.790000000008</v>
      </c>
      <c r="E17" s="135">
        <v>0</v>
      </c>
      <c r="F17" s="135">
        <v>-7935.48</v>
      </c>
      <c r="G17" s="140">
        <f t="shared" ref="G17:G19" si="4">+C17+D17+F17</f>
        <v>223190.28</v>
      </c>
      <c r="H17" s="19">
        <v>2906.48</v>
      </c>
      <c r="I17" s="19">
        <v>2665.78</v>
      </c>
      <c r="J17" s="19">
        <v>0</v>
      </c>
      <c r="K17" s="19">
        <v>0</v>
      </c>
      <c r="L17" s="19">
        <v>0</v>
      </c>
      <c r="M17" s="19">
        <v>0</v>
      </c>
      <c r="N17" s="140">
        <f>+H17-I17+J17+K17-L17+M17</f>
        <v>240.69999999999982</v>
      </c>
      <c r="O17" s="141">
        <f t="shared" si="3"/>
        <v>223430.98</v>
      </c>
      <c r="P17" s="19">
        <v>-199620.17</v>
      </c>
      <c r="Q17" s="19">
        <v>0</v>
      </c>
      <c r="R17" s="19">
        <v>2665.78</v>
      </c>
      <c r="S17" s="144">
        <v>-6337.65</v>
      </c>
      <c r="T17" s="144">
        <v>-203478.48</v>
      </c>
      <c r="U17" s="144">
        <f>+O17+T17-R17</f>
        <v>17286.72</v>
      </c>
      <c r="V17" s="42" t="s">
        <v>172</v>
      </c>
      <c r="W17" s="42" t="s">
        <v>172</v>
      </c>
      <c r="X17" s="16" t="s">
        <v>172</v>
      </c>
    </row>
    <row r="18" spans="1:24" ht="24" customHeight="1" x14ac:dyDescent="0.35">
      <c r="A18" s="17" t="s">
        <v>1597</v>
      </c>
      <c r="B18" s="18" t="s">
        <v>876</v>
      </c>
      <c r="C18" s="19">
        <v>172057.11</v>
      </c>
      <c r="D18" s="19">
        <v>337357.54</v>
      </c>
      <c r="E18" s="135">
        <v>0</v>
      </c>
      <c r="F18" s="135">
        <v>-19081.93</v>
      </c>
      <c r="G18" s="140">
        <f t="shared" si="4"/>
        <v>490332.72</v>
      </c>
      <c r="H18" s="19">
        <f>6158.86+110886.43</f>
        <v>117045.29</v>
      </c>
      <c r="I18" s="19">
        <v>79572.28</v>
      </c>
      <c r="J18" s="19">
        <v>0</v>
      </c>
      <c r="K18" s="19">
        <v>0</v>
      </c>
      <c r="L18" s="19">
        <v>0</v>
      </c>
      <c r="M18" s="19">
        <v>0</v>
      </c>
      <c r="N18" s="140">
        <f>+H18-I18+J18+K18-L18+M18</f>
        <v>37473.009999999995</v>
      </c>
      <c r="O18" s="141">
        <f t="shared" si="3"/>
        <v>527805.73</v>
      </c>
      <c r="P18" s="19">
        <v>-388684.86</v>
      </c>
      <c r="Q18" s="19">
        <v>0</v>
      </c>
      <c r="R18" s="19">
        <v>79572.28</v>
      </c>
      <c r="S18" s="144">
        <v>-28350.58</v>
      </c>
      <c r="T18" s="144">
        <v>-328042.27</v>
      </c>
      <c r="U18" s="144">
        <f>+O18+T18-R18</f>
        <v>120191.17999999996</v>
      </c>
      <c r="V18" s="42" t="s">
        <v>172</v>
      </c>
      <c r="W18" s="42" t="s">
        <v>172</v>
      </c>
      <c r="X18" s="16"/>
    </row>
    <row r="19" spans="1:24" ht="24" customHeight="1" x14ac:dyDescent="0.35">
      <c r="A19" s="17" t="s">
        <v>1598</v>
      </c>
      <c r="B19" s="18" t="s">
        <v>877</v>
      </c>
      <c r="C19" s="19">
        <v>3046.33</v>
      </c>
      <c r="D19" s="19">
        <v>355.57</v>
      </c>
      <c r="E19" s="135">
        <v>0</v>
      </c>
      <c r="F19" s="135">
        <v>-834.7</v>
      </c>
      <c r="G19" s="140">
        <f t="shared" si="4"/>
        <v>2567.1999999999998</v>
      </c>
      <c r="H19" s="19">
        <f>2450.15+774.2</f>
        <v>3224.3500000000004</v>
      </c>
      <c r="I19" s="19">
        <v>102.22</v>
      </c>
      <c r="J19" s="19">
        <v>0</v>
      </c>
      <c r="K19" s="19">
        <v>0</v>
      </c>
      <c r="L19" s="19">
        <v>0</v>
      </c>
      <c r="M19" s="19">
        <v>0</v>
      </c>
      <c r="N19" s="140">
        <f>+H19-I19+J19+K19-L19+M19</f>
        <v>3122.1300000000006</v>
      </c>
      <c r="O19" s="141">
        <f t="shared" si="3"/>
        <v>5689.33</v>
      </c>
      <c r="P19" s="19">
        <v>-2553.7600000000002</v>
      </c>
      <c r="Q19" s="19">
        <v>0</v>
      </c>
      <c r="R19" s="19">
        <v>102.22</v>
      </c>
      <c r="S19" s="144">
        <v>-28.33</v>
      </c>
      <c r="T19" s="144">
        <v>-2749.86</v>
      </c>
      <c r="U19" s="144">
        <f>+O19+T19-R19</f>
        <v>2837.25</v>
      </c>
      <c r="V19" s="42" t="s">
        <v>172</v>
      </c>
      <c r="W19" s="42" t="s">
        <v>172</v>
      </c>
      <c r="X19" s="16"/>
    </row>
    <row r="20" spans="1:24" ht="24" customHeight="1" x14ac:dyDescent="0.35">
      <c r="A20" s="17" t="s">
        <v>1599</v>
      </c>
      <c r="B20" s="18" t="s">
        <v>878</v>
      </c>
      <c r="C20" s="19">
        <v>548.76</v>
      </c>
      <c r="D20" s="19">
        <v>2651.5899999999997</v>
      </c>
      <c r="E20" s="135">
        <v>0</v>
      </c>
      <c r="F20" s="135"/>
      <c r="G20" s="140">
        <f>+C20+D20</f>
        <v>3200.3499999999995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40">
        <f>+H20-I20+J20+K20-L20+M20</f>
        <v>0</v>
      </c>
      <c r="O20" s="141">
        <f t="shared" si="3"/>
        <v>3200.3499999999995</v>
      </c>
      <c r="P20" s="19">
        <v>-3155.13</v>
      </c>
      <c r="Q20" s="19">
        <v>0</v>
      </c>
      <c r="R20" s="19">
        <v>0</v>
      </c>
      <c r="S20" s="144">
        <v>-7.66</v>
      </c>
      <c r="T20" s="144">
        <v>-3162.78</v>
      </c>
      <c r="U20" s="144">
        <f>+O20+T20-R20</f>
        <v>37.569999999999254</v>
      </c>
      <c r="V20" s="42" t="s">
        <v>172</v>
      </c>
      <c r="W20" s="16"/>
      <c r="X20" s="16"/>
    </row>
    <row r="21" spans="1:24" ht="24" customHeight="1" x14ac:dyDescent="0.35">
      <c r="A21" s="17" t="s">
        <v>1600</v>
      </c>
      <c r="B21" s="18" t="s">
        <v>879</v>
      </c>
      <c r="C21" s="19">
        <v>0</v>
      </c>
      <c r="D21" s="19">
        <v>0</v>
      </c>
      <c r="E21" s="135">
        <v>0</v>
      </c>
      <c r="F21" s="135"/>
      <c r="G21" s="140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40">
        <f t="shared" ref="N21:N22" si="5">+H21-I21+J21+K21-L21+M21</f>
        <v>0</v>
      </c>
      <c r="O21" s="141">
        <f t="shared" si="3"/>
        <v>0</v>
      </c>
      <c r="P21" s="19">
        <v>0</v>
      </c>
      <c r="Q21" s="19">
        <v>0</v>
      </c>
      <c r="R21" s="19">
        <v>0</v>
      </c>
      <c r="S21" s="144">
        <v>0</v>
      </c>
      <c r="T21" s="144">
        <v>0</v>
      </c>
      <c r="U21" s="144">
        <f t="shared" ref="U21:U22" si="6">+O21+T21-R21</f>
        <v>0</v>
      </c>
      <c r="V21" s="42" t="s">
        <v>172</v>
      </c>
      <c r="W21" s="16"/>
      <c r="X21" s="16"/>
    </row>
    <row r="22" spans="1:24" ht="24" customHeight="1" x14ac:dyDescent="0.35">
      <c r="A22" s="17" t="s">
        <v>1601</v>
      </c>
      <c r="B22" s="18" t="s">
        <v>880</v>
      </c>
      <c r="C22" s="19">
        <v>0</v>
      </c>
      <c r="D22" s="19">
        <v>0</v>
      </c>
      <c r="E22" s="135">
        <v>0</v>
      </c>
      <c r="F22" s="135"/>
      <c r="G22" s="140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40">
        <f t="shared" si="5"/>
        <v>0</v>
      </c>
      <c r="O22" s="141">
        <f t="shared" si="3"/>
        <v>0</v>
      </c>
      <c r="P22" s="19">
        <v>0</v>
      </c>
      <c r="Q22" s="19">
        <v>0</v>
      </c>
      <c r="R22" s="19">
        <v>0</v>
      </c>
      <c r="S22" s="144">
        <v>0</v>
      </c>
      <c r="T22" s="144">
        <v>0</v>
      </c>
      <c r="U22" s="144">
        <f t="shared" si="6"/>
        <v>0</v>
      </c>
      <c r="V22" s="42" t="s">
        <v>172</v>
      </c>
      <c r="W22" s="16"/>
      <c r="X22" s="16"/>
    </row>
    <row r="23" spans="1:24" ht="24" customHeight="1" x14ac:dyDescent="0.35">
      <c r="A23" s="17" t="s">
        <v>1602</v>
      </c>
      <c r="B23" s="18" t="s">
        <v>881</v>
      </c>
      <c r="C23" s="19">
        <v>18230.5</v>
      </c>
      <c r="D23" s="19">
        <v>21666.39</v>
      </c>
      <c r="E23" s="135">
        <v>0</v>
      </c>
      <c r="F23" s="135">
        <v>-500.53</v>
      </c>
      <c r="G23" s="140">
        <f>+C23+D23+F23</f>
        <v>39396.36</v>
      </c>
      <c r="H23" s="19">
        <f>3138.55+1080.05+278.61</f>
        <v>4497.21</v>
      </c>
      <c r="I23" s="19">
        <v>121.68</v>
      </c>
      <c r="J23" s="19">
        <v>0</v>
      </c>
      <c r="K23" s="19">
        <v>0</v>
      </c>
      <c r="L23" s="19">
        <v>0</v>
      </c>
      <c r="M23" s="19">
        <v>0</v>
      </c>
      <c r="N23" s="140">
        <f>+H23-I23+J23+K23-L23+M23</f>
        <v>4375.53</v>
      </c>
      <c r="O23" s="141">
        <f t="shared" si="3"/>
        <v>43771.89</v>
      </c>
      <c r="P23" s="19">
        <v>-36099.699999999997</v>
      </c>
      <c r="Q23" s="19">
        <v>0</v>
      </c>
      <c r="R23" s="19">
        <v>121.68</v>
      </c>
      <c r="S23" s="144">
        <v>-936.6</v>
      </c>
      <c r="T23" s="144">
        <v>-36914.61</v>
      </c>
      <c r="U23" s="144">
        <f>+O23+T23-R23</f>
        <v>6735.5999999999985</v>
      </c>
      <c r="V23" s="42" t="s">
        <v>172</v>
      </c>
      <c r="W23" s="42" t="s">
        <v>172</v>
      </c>
      <c r="X23" s="16"/>
    </row>
    <row r="24" spans="1:24" ht="24" customHeight="1" x14ac:dyDescent="0.35">
      <c r="A24" s="12" t="s">
        <v>1603</v>
      </c>
      <c r="B24" s="13" t="s">
        <v>120</v>
      </c>
      <c r="C24" s="14">
        <v>0</v>
      </c>
      <c r="D24" s="14">
        <v>0</v>
      </c>
      <c r="E24" s="134">
        <v>0</v>
      </c>
      <c r="F24" s="134">
        <v>0</v>
      </c>
      <c r="G24" s="13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34">
        <v>0</v>
      </c>
      <c r="O24" s="134">
        <v>0</v>
      </c>
      <c r="P24" s="14">
        <v>0</v>
      </c>
      <c r="Q24" s="14">
        <v>0</v>
      </c>
      <c r="R24" s="14">
        <v>0</v>
      </c>
      <c r="S24" s="134">
        <v>0</v>
      </c>
      <c r="T24" s="134">
        <v>0</v>
      </c>
      <c r="U24" s="134">
        <v>0</v>
      </c>
      <c r="V24" s="42" t="s">
        <v>172</v>
      </c>
      <c r="W24" s="16"/>
      <c r="X24" s="16"/>
    </row>
    <row r="25" spans="1:24" ht="24" customHeight="1" x14ac:dyDescent="0.35">
      <c r="A25" s="17" t="s">
        <v>1604</v>
      </c>
      <c r="B25" s="18" t="s">
        <v>870</v>
      </c>
      <c r="C25" s="19"/>
      <c r="D25" s="19"/>
      <c r="E25" s="135"/>
      <c r="F25" s="135"/>
      <c r="G25" s="140">
        <v>0</v>
      </c>
      <c r="H25" s="19"/>
      <c r="I25" s="19"/>
      <c r="J25" s="19"/>
      <c r="K25" s="19"/>
      <c r="L25" s="19"/>
      <c r="M25" s="19"/>
      <c r="N25" s="140">
        <v>0</v>
      </c>
      <c r="O25" s="141">
        <v>0</v>
      </c>
      <c r="P25" s="19"/>
      <c r="Q25" s="19"/>
      <c r="R25" s="19"/>
      <c r="S25" s="144">
        <v>0</v>
      </c>
      <c r="T25" s="144">
        <v>0</v>
      </c>
      <c r="U25" s="144">
        <v>0</v>
      </c>
      <c r="V25" s="42" t="s">
        <v>172</v>
      </c>
      <c r="W25" s="16"/>
      <c r="X25" s="16"/>
    </row>
    <row r="26" spans="1:24" ht="24" customHeight="1" x14ac:dyDescent="0.35">
      <c r="A26" s="17" t="s">
        <v>1605</v>
      </c>
      <c r="B26" s="18" t="s">
        <v>871</v>
      </c>
      <c r="C26" s="19"/>
      <c r="D26" s="19"/>
      <c r="E26" s="135"/>
      <c r="F26" s="135"/>
      <c r="G26" s="140">
        <v>0</v>
      </c>
      <c r="H26" s="19"/>
      <c r="I26" s="19"/>
      <c r="J26" s="19"/>
      <c r="K26" s="19"/>
      <c r="L26" s="19"/>
      <c r="M26" s="19"/>
      <c r="N26" s="140">
        <v>0</v>
      </c>
      <c r="O26" s="141">
        <v>0</v>
      </c>
      <c r="P26" s="19"/>
      <c r="Q26" s="19"/>
      <c r="R26" s="19"/>
      <c r="S26" s="144">
        <v>0</v>
      </c>
      <c r="T26" s="144">
        <v>0</v>
      </c>
      <c r="U26" s="144">
        <v>0</v>
      </c>
      <c r="V26" s="16"/>
      <c r="W26" s="16"/>
      <c r="X26" s="16"/>
    </row>
    <row r="27" spans="1:24" ht="24" customHeight="1" x14ac:dyDescent="0.35">
      <c r="A27" s="21" t="s">
        <v>1606</v>
      </c>
      <c r="B27" s="22" t="s">
        <v>1607</v>
      </c>
      <c r="C27" s="19"/>
      <c r="D27" s="19"/>
      <c r="E27" s="135"/>
      <c r="F27" s="135"/>
      <c r="G27" s="140"/>
      <c r="H27" s="19"/>
      <c r="I27" s="19"/>
      <c r="J27" s="19"/>
      <c r="K27" s="19"/>
      <c r="L27" s="19"/>
      <c r="M27" s="19"/>
      <c r="N27" s="140">
        <v>0</v>
      </c>
      <c r="O27" s="141"/>
      <c r="P27" s="19"/>
      <c r="Q27" s="19"/>
      <c r="R27" s="19"/>
      <c r="S27" s="144">
        <v>0</v>
      </c>
      <c r="T27" s="144">
        <v>0</v>
      </c>
      <c r="U27" s="144"/>
      <c r="V27" s="16"/>
      <c r="W27" s="16"/>
      <c r="X27" s="16"/>
    </row>
    <row r="28" spans="1:24" ht="24" customHeight="1" x14ac:dyDescent="0.35">
      <c r="A28" s="17" t="s">
        <v>1608</v>
      </c>
      <c r="B28" s="18" t="s">
        <v>883</v>
      </c>
      <c r="C28" s="19"/>
      <c r="D28" s="19"/>
      <c r="E28" s="135"/>
      <c r="F28" s="135"/>
      <c r="G28" s="140">
        <v>0</v>
      </c>
      <c r="H28" s="19"/>
      <c r="I28" s="19"/>
      <c r="J28" s="19"/>
      <c r="K28" s="19"/>
      <c r="L28" s="19"/>
      <c r="M28" s="19"/>
      <c r="N28" s="140">
        <v>0</v>
      </c>
      <c r="O28" s="141">
        <v>0</v>
      </c>
      <c r="P28" s="19"/>
      <c r="Q28" s="19"/>
      <c r="R28" s="19"/>
      <c r="S28" s="144">
        <v>0</v>
      </c>
      <c r="T28" s="144">
        <v>0</v>
      </c>
      <c r="U28" s="144">
        <v>0</v>
      </c>
      <c r="V28" s="16"/>
      <c r="W28" s="16"/>
      <c r="X28" s="16"/>
    </row>
    <row r="29" spans="1:24" ht="24" customHeight="1" x14ac:dyDescent="0.35">
      <c r="A29" s="17" t="s">
        <v>1609</v>
      </c>
      <c r="B29" s="18" t="s">
        <v>884</v>
      </c>
      <c r="C29" s="19"/>
      <c r="D29" s="19"/>
      <c r="E29" s="135"/>
      <c r="F29" s="135"/>
      <c r="G29" s="140">
        <v>0</v>
      </c>
      <c r="H29" s="19"/>
      <c r="I29" s="19"/>
      <c r="J29" s="19"/>
      <c r="K29" s="19"/>
      <c r="L29" s="19"/>
      <c r="M29" s="19"/>
      <c r="N29" s="140">
        <v>0</v>
      </c>
      <c r="O29" s="141">
        <v>0</v>
      </c>
      <c r="P29" s="19"/>
      <c r="Q29" s="19"/>
      <c r="R29" s="19"/>
      <c r="S29" s="144">
        <v>0</v>
      </c>
      <c r="T29" s="144">
        <v>0</v>
      </c>
      <c r="U29" s="144">
        <v>0</v>
      </c>
      <c r="V29" s="16"/>
      <c r="W29" s="16"/>
      <c r="X29" s="16"/>
    </row>
    <row r="30" spans="1:24" ht="24" customHeight="1" x14ac:dyDescent="0.35">
      <c r="A30" s="12" t="s">
        <v>1610</v>
      </c>
      <c r="B30" s="13" t="s">
        <v>124</v>
      </c>
      <c r="C30" s="14">
        <v>0</v>
      </c>
      <c r="D30" s="14">
        <v>0</v>
      </c>
      <c r="E30" s="134">
        <v>0</v>
      </c>
      <c r="F30" s="134">
        <v>0</v>
      </c>
      <c r="G30" s="13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34">
        <v>0</v>
      </c>
      <c r="O30" s="134">
        <v>0</v>
      </c>
      <c r="P30" s="14">
        <v>0</v>
      </c>
      <c r="Q30" s="14">
        <v>0</v>
      </c>
      <c r="R30" s="14">
        <v>0</v>
      </c>
      <c r="S30" s="134">
        <v>0</v>
      </c>
      <c r="T30" s="134">
        <v>0</v>
      </c>
      <c r="U30" s="134">
        <v>0</v>
      </c>
      <c r="V30" s="16"/>
      <c r="W30" s="16"/>
      <c r="X30" s="16"/>
    </row>
    <row r="31" spans="1:24" ht="24" customHeight="1" x14ac:dyDescent="0.35">
      <c r="A31" s="17" t="s">
        <v>1611</v>
      </c>
      <c r="B31" s="18" t="s">
        <v>1612</v>
      </c>
      <c r="C31" s="19"/>
      <c r="D31" s="19"/>
      <c r="E31" s="135"/>
      <c r="F31" s="135"/>
      <c r="G31" s="140">
        <v>0</v>
      </c>
      <c r="H31" s="19"/>
      <c r="I31" s="19"/>
      <c r="J31" s="19"/>
      <c r="K31" s="19"/>
      <c r="L31" s="19"/>
      <c r="M31" s="19"/>
      <c r="N31" s="140">
        <v>0</v>
      </c>
      <c r="O31" s="141">
        <v>0</v>
      </c>
      <c r="P31" s="19"/>
      <c r="Q31" s="19"/>
      <c r="R31" s="19"/>
      <c r="S31" s="144">
        <v>0</v>
      </c>
      <c r="T31" s="144">
        <v>0</v>
      </c>
      <c r="U31" s="144">
        <v>0</v>
      </c>
      <c r="V31" s="16"/>
      <c r="W31" s="16"/>
      <c r="X31" s="16"/>
    </row>
    <row r="32" spans="1:24" ht="24" customHeight="1" x14ac:dyDescent="0.35">
      <c r="A32" s="17" t="s">
        <v>1613</v>
      </c>
      <c r="B32" s="18" t="s">
        <v>885</v>
      </c>
      <c r="C32" s="19"/>
      <c r="D32" s="19"/>
      <c r="E32" s="135"/>
      <c r="F32" s="135"/>
      <c r="G32" s="140">
        <v>0</v>
      </c>
      <c r="H32" s="19"/>
      <c r="I32" s="19"/>
      <c r="J32" s="19"/>
      <c r="K32" s="19"/>
      <c r="L32" s="19"/>
      <c r="M32" s="19"/>
      <c r="N32" s="140">
        <v>0</v>
      </c>
      <c r="O32" s="141">
        <v>0</v>
      </c>
      <c r="P32" s="19"/>
      <c r="Q32" s="19"/>
      <c r="R32" s="19"/>
      <c r="S32" s="144">
        <v>0</v>
      </c>
      <c r="T32" s="144">
        <v>0</v>
      </c>
      <c r="U32" s="144">
        <v>0</v>
      </c>
      <c r="V32" s="16"/>
      <c r="W32" s="16"/>
      <c r="X32" s="16"/>
    </row>
    <row r="33" spans="1:22" s="16" customFormat="1" ht="24" customHeight="1" x14ac:dyDescent="0.35">
      <c r="A33" s="17" t="s">
        <v>1614</v>
      </c>
      <c r="B33" s="18" t="s">
        <v>886</v>
      </c>
      <c r="C33" s="19"/>
      <c r="D33" s="19"/>
      <c r="E33" s="135"/>
      <c r="F33" s="135"/>
      <c r="G33" s="140">
        <v>0</v>
      </c>
      <c r="H33" s="19"/>
      <c r="I33" s="19"/>
      <c r="J33" s="19"/>
      <c r="K33" s="19"/>
      <c r="L33" s="19"/>
      <c r="M33" s="19"/>
      <c r="N33" s="140">
        <v>0</v>
      </c>
      <c r="O33" s="141">
        <v>0</v>
      </c>
      <c r="P33" s="19"/>
      <c r="Q33" s="19"/>
      <c r="R33" s="19"/>
      <c r="S33" s="144">
        <v>0</v>
      </c>
      <c r="T33" s="144">
        <v>0</v>
      </c>
      <c r="U33" s="144">
        <v>0</v>
      </c>
    </row>
    <row r="34" spans="1:22" s="16" customFormat="1" ht="24" customHeight="1" x14ac:dyDescent="0.35">
      <c r="A34" s="17" t="s">
        <v>1615</v>
      </c>
      <c r="B34" s="18" t="s">
        <v>887</v>
      </c>
      <c r="C34" s="19"/>
      <c r="D34" s="19"/>
      <c r="E34" s="135"/>
      <c r="F34" s="135"/>
      <c r="G34" s="140">
        <v>0</v>
      </c>
      <c r="H34" s="19"/>
      <c r="I34" s="19"/>
      <c r="J34" s="19"/>
      <c r="K34" s="19"/>
      <c r="L34" s="19"/>
      <c r="M34" s="19"/>
      <c r="N34" s="140">
        <v>0</v>
      </c>
      <c r="O34" s="141">
        <v>0</v>
      </c>
      <c r="P34" s="19"/>
      <c r="Q34" s="19"/>
      <c r="R34" s="19"/>
      <c r="S34" s="144">
        <v>0</v>
      </c>
      <c r="T34" s="144">
        <v>0</v>
      </c>
      <c r="U34" s="144">
        <v>0</v>
      </c>
    </row>
    <row r="35" spans="1:22" s="16" customFormat="1" ht="24" customHeight="1" x14ac:dyDescent="0.35">
      <c r="A35" s="12" t="s">
        <v>1616</v>
      </c>
      <c r="B35" s="13" t="s">
        <v>126</v>
      </c>
      <c r="C35" s="14">
        <v>0</v>
      </c>
      <c r="D35" s="14">
        <v>0</v>
      </c>
      <c r="E35" s="134">
        <v>0</v>
      </c>
      <c r="F35" s="134">
        <v>0</v>
      </c>
      <c r="G35" s="13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34">
        <v>0</v>
      </c>
      <c r="O35" s="134">
        <v>0</v>
      </c>
      <c r="P35" s="14">
        <v>0</v>
      </c>
      <c r="Q35" s="14">
        <v>0</v>
      </c>
      <c r="R35" s="14">
        <v>0</v>
      </c>
      <c r="S35" s="134">
        <v>0</v>
      </c>
      <c r="T35" s="134">
        <v>0</v>
      </c>
      <c r="U35" s="134">
        <v>0</v>
      </c>
    </row>
    <row r="36" spans="1:22" s="16" customFormat="1" ht="24" customHeight="1" x14ac:dyDescent="0.35">
      <c r="A36" s="17" t="s">
        <v>1617</v>
      </c>
      <c r="B36" s="18" t="s">
        <v>888</v>
      </c>
      <c r="C36" s="19"/>
      <c r="D36" s="19"/>
      <c r="E36" s="135"/>
      <c r="F36" s="135"/>
      <c r="G36" s="140">
        <v>0</v>
      </c>
      <c r="H36" s="19"/>
      <c r="I36" s="19"/>
      <c r="J36" s="19"/>
      <c r="K36" s="19"/>
      <c r="L36" s="19"/>
      <c r="M36" s="19"/>
      <c r="N36" s="140">
        <v>0</v>
      </c>
      <c r="O36" s="141">
        <v>0</v>
      </c>
      <c r="P36" s="19"/>
      <c r="Q36" s="19"/>
      <c r="R36" s="19"/>
      <c r="S36" s="144">
        <v>0</v>
      </c>
      <c r="T36" s="144">
        <v>0</v>
      </c>
      <c r="U36" s="144">
        <v>0</v>
      </c>
    </row>
    <row r="37" spans="1:22" s="16" customFormat="1" ht="24" customHeight="1" x14ac:dyDescent="0.35">
      <c r="A37" s="17" t="s">
        <v>1618</v>
      </c>
      <c r="B37" s="18" t="s">
        <v>889</v>
      </c>
      <c r="C37" s="19"/>
      <c r="D37" s="19"/>
      <c r="E37" s="135"/>
      <c r="F37" s="135"/>
      <c r="G37" s="140">
        <v>0</v>
      </c>
      <c r="H37" s="19"/>
      <c r="I37" s="19"/>
      <c r="J37" s="19"/>
      <c r="K37" s="19"/>
      <c r="L37" s="19"/>
      <c r="M37" s="19"/>
      <c r="N37" s="140">
        <v>0</v>
      </c>
      <c r="O37" s="141">
        <v>0</v>
      </c>
      <c r="P37" s="19"/>
      <c r="Q37" s="19"/>
      <c r="R37" s="19"/>
      <c r="S37" s="144">
        <v>0</v>
      </c>
      <c r="T37" s="144">
        <v>0</v>
      </c>
      <c r="U37" s="144">
        <v>0</v>
      </c>
    </row>
    <row r="38" spans="1:22" s="16" customFormat="1" ht="24" customHeight="1" x14ac:dyDescent="0.35">
      <c r="A38" s="17" t="s">
        <v>1619</v>
      </c>
      <c r="B38" s="18" t="s">
        <v>890</v>
      </c>
      <c r="C38" s="19"/>
      <c r="D38" s="19"/>
      <c r="E38" s="135"/>
      <c r="F38" s="135"/>
      <c r="G38" s="140">
        <v>0</v>
      </c>
      <c r="H38" s="19"/>
      <c r="I38" s="19"/>
      <c r="J38" s="19"/>
      <c r="K38" s="19"/>
      <c r="L38" s="19"/>
      <c r="M38" s="19"/>
      <c r="N38" s="140">
        <v>0</v>
      </c>
      <c r="O38" s="141">
        <v>0</v>
      </c>
      <c r="P38" s="19"/>
      <c r="Q38" s="19"/>
      <c r="R38" s="19"/>
      <c r="S38" s="144">
        <v>0</v>
      </c>
      <c r="T38" s="144">
        <v>0</v>
      </c>
      <c r="U38" s="144">
        <v>0</v>
      </c>
    </row>
    <row r="39" spans="1:22" s="16" customFormat="1" ht="24" customHeight="1" x14ac:dyDescent="0.35">
      <c r="A39" s="12" t="s">
        <v>1620</v>
      </c>
      <c r="B39" s="13" t="s">
        <v>128</v>
      </c>
      <c r="C39" s="14">
        <v>0</v>
      </c>
      <c r="D39" s="14">
        <v>0</v>
      </c>
      <c r="E39" s="134">
        <v>0</v>
      </c>
      <c r="F39" s="134">
        <v>0</v>
      </c>
      <c r="G39" s="13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34">
        <v>0</v>
      </c>
      <c r="O39" s="134">
        <v>0</v>
      </c>
      <c r="P39" s="14">
        <v>0</v>
      </c>
      <c r="Q39" s="14">
        <v>0</v>
      </c>
      <c r="R39" s="14">
        <v>0</v>
      </c>
      <c r="S39" s="134">
        <v>0</v>
      </c>
      <c r="T39" s="134">
        <v>0</v>
      </c>
      <c r="U39" s="134">
        <v>0</v>
      </c>
    </row>
    <row r="40" spans="1:22" s="16" customFormat="1" ht="24" customHeight="1" x14ac:dyDescent="0.35">
      <c r="A40" s="17" t="s">
        <v>1621</v>
      </c>
      <c r="B40" s="18" t="s">
        <v>891</v>
      </c>
      <c r="C40" s="19"/>
      <c r="D40" s="19"/>
      <c r="E40" s="135"/>
      <c r="F40" s="135"/>
      <c r="G40" s="140">
        <v>0</v>
      </c>
      <c r="H40" s="19"/>
      <c r="I40" s="19"/>
      <c r="J40" s="19"/>
      <c r="K40" s="19"/>
      <c r="L40" s="19"/>
      <c r="M40" s="19"/>
      <c r="N40" s="140">
        <v>0</v>
      </c>
      <c r="O40" s="141">
        <v>0</v>
      </c>
      <c r="P40" s="19"/>
      <c r="Q40" s="19"/>
      <c r="R40" s="19"/>
      <c r="S40" s="144">
        <v>0</v>
      </c>
      <c r="T40" s="144">
        <v>0</v>
      </c>
      <c r="U40" s="144">
        <v>0</v>
      </c>
    </row>
    <row r="41" spans="1:22" s="16" customFormat="1" ht="24" customHeight="1" x14ac:dyDescent="0.35">
      <c r="A41" s="17" t="s">
        <v>1622</v>
      </c>
      <c r="B41" s="18" t="s">
        <v>892</v>
      </c>
      <c r="C41" s="19"/>
      <c r="D41" s="19"/>
      <c r="E41" s="135"/>
      <c r="F41" s="135"/>
      <c r="G41" s="140">
        <v>0</v>
      </c>
      <c r="H41" s="19"/>
      <c r="I41" s="19"/>
      <c r="J41" s="19"/>
      <c r="K41" s="19"/>
      <c r="L41" s="19"/>
      <c r="M41" s="19"/>
      <c r="N41" s="140">
        <v>0</v>
      </c>
      <c r="O41" s="141">
        <v>0</v>
      </c>
      <c r="P41" s="19"/>
      <c r="Q41" s="19"/>
      <c r="R41" s="19"/>
      <c r="S41" s="144">
        <v>0</v>
      </c>
      <c r="T41" s="144">
        <v>0</v>
      </c>
      <c r="U41" s="144">
        <v>0</v>
      </c>
    </row>
    <row r="42" spans="1:22" s="16" customFormat="1" ht="24" customHeight="1" x14ac:dyDescent="0.35">
      <c r="A42" s="12" t="s">
        <v>1623</v>
      </c>
      <c r="B42" s="13" t="s">
        <v>130</v>
      </c>
      <c r="C42" s="14">
        <v>0</v>
      </c>
      <c r="D42" s="14">
        <v>0</v>
      </c>
      <c r="E42" s="134">
        <v>0</v>
      </c>
      <c r="F42" s="134">
        <v>0</v>
      </c>
      <c r="G42" s="13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34">
        <v>0</v>
      </c>
      <c r="O42" s="134">
        <v>0</v>
      </c>
      <c r="P42" s="14">
        <v>0</v>
      </c>
      <c r="Q42" s="14">
        <v>0</v>
      </c>
      <c r="R42" s="14">
        <v>0</v>
      </c>
      <c r="S42" s="134">
        <v>0</v>
      </c>
      <c r="T42" s="134">
        <v>0</v>
      </c>
      <c r="U42" s="134">
        <v>0</v>
      </c>
    </row>
    <row r="43" spans="1:22" s="16" customFormat="1" ht="24" customHeight="1" x14ac:dyDescent="0.35">
      <c r="A43" s="17" t="s">
        <v>1624</v>
      </c>
      <c r="B43" s="18" t="s">
        <v>891</v>
      </c>
      <c r="C43" s="19"/>
      <c r="D43" s="19"/>
      <c r="E43" s="135"/>
      <c r="F43" s="135"/>
      <c r="G43" s="140">
        <v>0</v>
      </c>
      <c r="H43" s="19"/>
      <c r="I43" s="19"/>
      <c r="J43" s="19"/>
      <c r="K43" s="19"/>
      <c r="L43" s="19"/>
      <c r="M43" s="19"/>
      <c r="N43" s="140">
        <v>0</v>
      </c>
      <c r="O43" s="141">
        <v>0</v>
      </c>
      <c r="P43" s="19"/>
      <c r="Q43" s="19"/>
      <c r="R43" s="19"/>
      <c r="S43" s="144">
        <v>0</v>
      </c>
      <c r="T43" s="144">
        <v>0</v>
      </c>
      <c r="U43" s="144">
        <v>0</v>
      </c>
    </row>
    <row r="44" spans="1:22" s="16" customFormat="1" ht="24" customHeight="1" x14ac:dyDescent="0.35">
      <c r="A44" s="17" t="s">
        <v>1625</v>
      </c>
      <c r="B44" s="18" t="s">
        <v>892</v>
      </c>
      <c r="C44" s="19"/>
      <c r="D44" s="19"/>
      <c r="E44" s="135"/>
      <c r="F44" s="135"/>
      <c r="G44" s="140">
        <v>0</v>
      </c>
      <c r="H44" s="19"/>
      <c r="I44" s="19"/>
      <c r="J44" s="19"/>
      <c r="K44" s="19"/>
      <c r="L44" s="19"/>
      <c r="M44" s="19"/>
      <c r="N44" s="140">
        <v>0</v>
      </c>
      <c r="O44" s="141">
        <v>0</v>
      </c>
      <c r="P44" s="19"/>
      <c r="Q44" s="19"/>
      <c r="R44" s="19"/>
      <c r="S44" s="144">
        <v>0</v>
      </c>
      <c r="T44" s="144">
        <v>0</v>
      </c>
      <c r="U44" s="144">
        <v>0</v>
      </c>
    </row>
    <row r="45" spans="1:22" s="16" customFormat="1" ht="24" customHeight="1" x14ac:dyDescent="0.35">
      <c r="A45" s="12" t="s">
        <v>1626</v>
      </c>
      <c r="B45" s="13" t="s">
        <v>893</v>
      </c>
      <c r="C45" s="14">
        <v>93983.51</v>
      </c>
      <c r="D45" s="14">
        <v>197763.36</v>
      </c>
      <c r="E45" s="134">
        <v>0</v>
      </c>
      <c r="F45" s="134">
        <v>0</v>
      </c>
      <c r="G45" s="134">
        <v>291746.87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34">
        <v>0</v>
      </c>
      <c r="O45" s="134">
        <f>SUM(O46:O49)</f>
        <v>291746.87</v>
      </c>
      <c r="P45" s="134">
        <f t="shared" ref="P45:U45" si="7">SUM(P46:P49)</f>
        <v>-249393.6</v>
      </c>
      <c r="Q45" s="134">
        <f t="shared" si="7"/>
        <v>0</v>
      </c>
      <c r="R45" s="134">
        <f t="shared" si="7"/>
        <v>0</v>
      </c>
      <c r="S45" s="134">
        <f t="shared" si="7"/>
        <v>-35425.599999999999</v>
      </c>
      <c r="T45" s="134">
        <f t="shared" si="7"/>
        <v>-251204.23</v>
      </c>
      <c r="U45" s="134">
        <f t="shared" si="7"/>
        <v>40542.639999999992</v>
      </c>
      <c r="V45" s="16" t="s">
        <v>172</v>
      </c>
    </row>
    <row r="46" spans="1:22" s="16" customFormat="1" ht="24" customHeight="1" x14ac:dyDescent="0.35">
      <c r="A46" s="17" t="s">
        <v>1627</v>
      </c>
      <c r="B46" s="18" t="s">
        <v>894</v>
      </c>
      <c r="C46" s="19"/>
      <c r="D46" s="19"/>
      <c r="E46" s="135"/>
      <c r="F46" s="135"/>
      <c r="G46" s="140">
        <v>0</v>
      </c>
      <c r="H46" s="19"/>
      <c r="I46" s="19"/>
      <c r="J46" s="19"/>
      <c r="K46" s="19"/>
      <c r="L46" s="19"/>
      <c r="M46" s="19"/>
      <c r="N46" s="140">
        <v>0</v>
      </c>
      <c r="O46" s="141">
        <v>0</v>
      </c>
      <c r="P46" s="19"/>
      <c r="Q46" s="19"/>
      <c r="R46" s="19"/>
      <c r="S46" s="144">
        <v>0</v>
      </c>
      <c r="T46" s="144">
        <v>0</v>
      </c>
      <c r="U46" s="144">
        <v>0</v>
      </c>
      <c r="V46" s="157" t="s">
        <v>172</v>
      </c>
    </row>
    <row r="47" spans="1:22" s="16" customFormat="1" ht="24" customHeight="1" x14ac:dyDescent="0.35">
      <c r="A47" s="17" t="s">
        <v>1628</v>
      </c>
      <c r="B47" s="18" t="s">
        <v>895</v>
      </c>
      <c r="C47" s="19"/>
      <c r="D47" s="19"/>
      <c r="E47" s="135"/>
      <c r="F47" s="135"/>
      <c r="G47" s="140">
        <v>0</v>
      </c>
      <c r="H47" s="19"/>
      <c r="I47" s="19"/>
      <c r="J47" s="19"/>
      <c r="K47" s="19"/>
      <c r="L47" s="19"/>
      <c r="M47" s="19"/>
      <c r="N47" s="140">
        <v>0</v>
      </c>
      <c r="O47" s="141">
        <v>0</v>
      </c>
      <c r="P47" s="19"/>
      <c r="Q47" s="19"/>
      <c r="R47" s="19"/>
      <c r="S47" s="144">
        <v>0</v>
      </c>
      <c r="T47" s="144">
        <v>0</v>
      </c>
      <c r="U47" s="144">
        <v>0</v>
      </c>
      <c r="V47" s="42" t="s">
        <v>172</v>
      </c>
    </row>
    <row r="48" spans="1:22" s="16" customFormat="1" ht="24" customHeight="1" x14ac:dyDescent="0.35">
      <c r="A48" s="17" t="s">
        <v>1629</v>
      </c>
      <c r="B48" s="18" t="s">
        <v>896</v>
      </c>
      <c r="C48" s="19">
        <v>92300.08</v>
      </c>
      <c r="D48" s="19">
        <v>159195.41</v>
      </c>
      <c r="E48" s="135">
        <v>0</v>
      </c>
      <c r="F48" s="135"/>
      <c r="G48" s="140">
        <f>SUM(C48:D48)</f>
        <v>251495.49</v>
      </c>
      <c r="H48" s="19">
        <v>38567.949999999997</v>
      </c>
      <c r="I48" s="19"/>
      <c r="J48" s="19"/>
      <c r="K48" s="19"/>
      <c r="L48" s="19"/>
      <c r="M48" s="19"/>
      <c r="N48" s="140">
        <v>0</v>
      </c>
      <c r="O48" s="141">
        <f>+G48+H48</f>
        <v>290063.44</v>
      </c>
      <c r="P48" s="19">
        <v>-249393.6</v>
      </c>
      <c r="Q48" s="19">
        <v>0</v>
      </c>
      <c r="R48" s="19"/>
      <c r="S48" s="144">
        <v>-35425.599999999999</v>
      </c>
      <c r="T48" s="144">
        <v>-251204.23</v>
      </c>
      <c r="U48" s="144">
        <f>+O48+T48</f>
        <v>38859.209999999992</v>
      </c>
      <c r="V48" s="157" t="s">
        <v>172</v>
      </c>
    </row>
    <row r="49" spans="1:24" ht="24" customHeight="1" x14ac:dyDescent="0.35">
      <c r="A49" s="17" t="s">
        <v>1630</v>
      </c>
      <c r="B49" s="18" t="s">
        <v>897</v>
      </c>
      <c r="C49" s="19">
        <v>1683.43</v>
      </c>
      <c r="D49" s="19"/>
      <c r="E49" s="135"/>
      <c r="F49" s="135"/>
      <c r="G49" s="140">
        <v>1683.43</v>
      </c>
      <c r="H49" s="19"/>
      <c r="I49" s="19"/>
      <c r="J49" s="19"/>
      <c r="K49" s="19"/>
      <c r="L49" s="19"/>
      <c r="M49" s="19"/>
      <c r="N49" s="140">
        <v>0</v>
      </c>
      <c r="O49" s="141">
        <f>+G49</f>
        <v>1683.43</v>
      </c>
      <c r="P49" s="19"/>
      <c r="Q49" s="19"/>
      <c r="R49" s="19"/>
      <c r="S49" s="144">
        <v>0</v>
      </c>
      <c r="T49" s="144">
        <v>0</v>
      </c>
      <c r="U49" s="144">
        <f>+O49</f>
        <v>1683.43</v>
      </c>
      <c r="V49" s="158" t="s">
        <v>172</v>
      </c>
    </row>
    <row r="50" spans="1:24" ht="24" customHeight="1" x14ac:dyDescent="0.35">
      <c r="A50" s="12" t="s">
        <v>1631</v>
      </c>
      <c r="B50" s="13" t="s">
        <v>134</v>
      </c>
      <c r="C50" s="14">
        <v>0</v>
      </c>
      <c r="D50" s="14">
        <v>0</v>
      </c>
      <c r="E50" s="134">
        <v>0</v>
      </c>
      <c r="F50" s="134">
        <v>0</v>
      </c>
      <c r="G50" s="13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34">
        <v>0</v>
      </c>
      <c r="O50" s="134">
        <v>0</v>
      </c>
      <c r="P50" s="14">
        <v>0</v>
      </c>
      <c r="Q50" s="14">
        <v>0</v>
      </c>
      <c r="R50" s="14">
        <v>0</v>
      </c>
      <c r="S50" s="134">
        <v>0</v>
      </c>
      <c r="T50" s="134">
        <v>0</v>
      </c>
      <c r="U50" s="134">
        <v>0</v>
      </c>
      <c r="V50" s="158" t="s">
        <v>172</v>
      </c>
    </row>
    <row r="51" spans="1:24" ht="24" customHeight="1" x14ac:dyDescent="0.35">
      <c r="A51" s="17" t="s">
        <v>1632</v>
      </c>
      <c r="B51" s="18" t="s">
        <v>898</v>
      </c>
      <c r="C51" s="19"/>
      <c r="D51" s="19"/>
      <c r="E51" s="135"/>
      <c r="F51" s="135"/>
      <c r="G51" s="140">
        <v>0</v>
      </c>
      <c r="H51" s="19"/>
      <c r="I51" s="19"/>
      <c r="J51" s="19"/>
      <c r="K51" s="19"/>
      <c r="L51" s="19"/>
      <c r="M51" s="19"/>
      <c r="N51" s="140">
        <v>0</v>
      </c>
      <c r="O51" s="141">
        <v>0</v>
      </c>
      <c r="P51" s="19"/>
      <c r="Q51" s="19"/>
      <c r="R51" s="19"/>
      <c r="S51" s="144">
        <v>0</v>
      </c>
      <c r="T51" s="144">
        <v>0</v>
      </c>
      <c r="U51" s="144">
        <v>0</v>
      </c>
    </row>
    <row r="52" spans="1:24" ht="24" customHeight="1" x14ac:dyDescent="0.35">
      <c r="A52" s="17" t="s">
        <v>1633</v>
      </c>
      <c r="B52" s="18" t="s">
        <v>899</v>
      </c>
      <c r="C52" s="19"/>
      <c r="D52" s="19"/>
      <c r="E52" s="135"/>
      <c r="F52" s="135"/>
      <c r="G52" s="140">
        <v>0</v>
      </c>
      <c r="H52" s="19"/>
      <c r="I52" s="19"/>
      <c r="J52" s="19"/>
      <c r="K52" s="19"/>
      <c r="L52" s="19"/>
      <c r="M52" s="19"/>
      <c r="N52" s="140">
        <v>0</v>
      </c>
      <c r="O52" s="141">
        <v>0</v>
      </c>
      <c r="P52" s="19"/>
      <c r="Q52" s="19"/>
      <c r="R52" s="19"/>
      <c r="S52" s="144">
        <v>0</v>
      </c>
      <c r="T52" s="144">
        <v>0</v>
      </c>
      <c r="U52" s="144">
        <v>0</v>
      </c>
    </row>
    <row r="53" spans="1:24" ht="24" customHeight="1" x14ac:dyDescent="0.35">
      <c r="A53" s="17" t="s">
        <v>1634</v>
      </c>
      <c r="B53" s="18" t="s">
        <v>900</v>
      </c>
      <c r="C53" s="19"/>
      <c r="D53" s="19"/>
      <c r="E53" s="135"/>
      <c r="F53" s="135"/>
      <c r="G53" s="140">
        <v>0</v>
      </c>
      <c r="H53" s="19"/>
      <c r="I53" s="19"/>
      <c r="J53" s="19"/>
      <c r="K53" s="19"/>
      <c r="L53" s="19"/>
      <c r="M53" s="19"/>
      <c r="N53" s="140">
        <v>0</v>
      </c>
      <c r="O53" s="141">
        <v>0</v>
      </c>
      <c r="P53" s="19"/>
      <c r="Q53" s="19"/>
      <c r="R53" s="19"/>
      <c r="S53" s="144">
        <v>0</v>
      </c>
      <c r="T53" s="144">
        <v>0</v>
      </c>
      <c r="U53" s="144">
        <v>0</v>
      </c>
    </row>
    <row r="54" spans="1:24" ht="24" customHeight="1" x14ac:dyDescent="0.35">
      <c r="A54" s="17" t="s">
        <v>1635</v>
      </c>
      <c r="B54" s="18" t="s">
        <v>893</v>
      </c>
      <c r="C54" s="19"/>
      <c r="D54" s="19"/>
      <c r="E54" s="135"/>
      <c r="F54" s="135"/>
      <c r="G54" s="140">
        <v>0</v>
      </c>
      <c r="H54" s="19"/>
      <c r="I54" s="19"/>
      <c r="J54" s="19"/>
      <c r="K54" s="19"/>
      <c r="L54" s="19"/>
      <c r="M54" s="19"/>
      <c r="N54" s="140">
        <v>0</v>
      </c>
      <c r="O54" s="141">
        <v>0</v>
      </c>
      <c r="P54" s="19"/>
      <c r="Q54" s="19"/>
      <c r="R54" s="19"/>
      <c r="S54" s="144">
        <v>0</v>
      </c>
      <c r="T54" s="144">
        <v>0</v>
      </c>
      <c r="U54" s="144">
        <v>0</v>
      </c>
    </row>
    <row r="55" spans="1:24" s="2" customFormat="1" ht="24" customHeight="1" x14ac:dyDescent="0.35">
      <c r="A55" s="178" t="s">
        <v>901</v>
      </c>
      <c r="B55" s="178"/>
      <c r="C55" s="136">
        <f>+C45+C11</f>
        <v>1315371.03431</v>
      </c>
      <c r="D55" s="136">
        <f t="shared" ref="D55:O55" si="8">+D45+D11</f>
        <v>1054774.4850399999</v>
      </c>
      <c r="E55" s="136">
        <f t="shared" si="8"/>
        <v>1214330.23</v>
      </c>
      <c r="F55" s="136">
        <f t="shared" si="8"/>
        <v>-208051.08000000002</v>
      </c>
      <c r="G55" s="136">
        <f t="shared" si="8"/>
        <v>3376424.6693500001</v>
      </c>
      <c r="H55" s="136">
        <f t="shared" si="8"/>
        <v>133962.88</v>
      </c>
      <c r="I55" s="136">
        <f t="shared" si="8"/>
        <v>85915.83</v>
      </c>
      <c r="J55" s="136">
        <f t="shared" si="8"/>
        <v>0</v>
      </c>
      <c r="K55" s="136">
        <f t="shared" si="8"/>
        <v>0</v>
      </c>
      <c r="L55" s="136">
        <f t="shared" si="8"/>
        <v>0</v>
      </c>
      <c r="M55" s="136">
        <f t="shared" si="8"/>
        <v>0</v>
      </c>
      <c r="N55" s="136">
        <f t="shared" si="8"/>
        <v>48047.049999999988</v>
      </c>
      <c r="O55" s="136">
        <f t="shared" si="8"/>
        <v>3424471.7193499999</v>
      </c>
      <c r="P55" s="136">
        <f t="shared" ref="P55:R55" si="9">+P45+P11</f>
        <v>-1042879.98</v>
      </c>
      <c r="Q55" s="136">
        <f t="shared" si="9"/>
        <v>0</v>
      </c>
      <c r="R55" s="136">
        <f t="shared" si="9"/>
        <v>89844.81</v>
      </c>
      <c r="S55" s="136">
        <f>+S45+S11</f>
        <v>-129679.69</v>
      </c>
      <c r="T55" s="136">
        <f t="shared" ref="T55:U55" si="10">+T45+T11</f>
        <v>-1047806.73</v>
      </c>
      <c r="U55" s="136">
        <f t="shared" si="10"/>
        <v>2290749.1593500003</v>
      </c>
      <c r="V55" s="24"/>
      <c r="W55" s="3"/>
      <c r="X55" s="3"/>
    </row>
    <row r="56" spans="1:24" s="11" customFormat="1" ht="20.25" customHeight="1" x14ac:dyDescent="0.35">
      <c r="A56" s="6" t="s">
        <v>1636</v>
      </c>
      <c r="B56" s="7" t="s">
        <v>902</v>
      </c>
      <c r="C56" s="8"/>
      <c r="D56" s="9"/>
      <c r="E56" s="133"/>
      <c r="F56" s="133"/>
      <c r="G56" s="133"/>
      <c r="H56" s="9"/>
      <c r="I56" s="9"/>
      <c r="J56" s="9"/>
      <c r="K56" s="9"/>
      <c r="L56" s="9"/>
      <c r="M56" s="9"/>
      <c r="N56" s="133"/>
      <c r="O56" s="133"/>
      <c r="P56" s="9"/>
      <c r="Q56" s="9"/>
      <c r="R56" s="9"/>
      <c r="S56" s="133"/>
      <c r="T56" s="133"/>
      <c r="U56" s="143"/>
      <c r="V56" s="10"/>
      <c r="W56" s="10"/>
      <c r="X56" s="10"/>
    </row>
    <row r="57" spans="1:24" ht="24" customHeight="1" x14ac:dyDescent="0.35">
      <c r="A57" s="12" t="s">
        <v>1637</v>
      </c>
      <c r="B57" s="13" t="s">
        <v>903</v>
      </c>
      <c r="C57" s="14">
        <v>0</v>
      </c>
      <c r="D57" s="14">
        <v>0</v>
      </c>
      <c r="E57" s="134">
        <v>0</v>
      </c>
      <c r="F57" s="134">
        <v>0</v>
      </c>
      <c r="G57" s="13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34">
        <v>0</v>
      </c>
      <c r="O57" s="134">
        <v>0</v>
      </c>
      <c r="P57" s="14">
        <v>0</v>
      </c>
      <c r="Q57" s="14">
        <v>0</v>
      </c>
      <c r="R57" s="14">
        <v>0</v>
      </c>
      <c r="S57" s="134">
        <v>0</v>
      </c>
      <c r="T57" s="134">
        <v>0</v>
      </c>
      <c r="U57" s="134">
        <v>0</v>
      </c>
    </row>
    <row r="58" spans="1:24" ht="24" customHeight="1" x14ac:dyDescent="0.35">
      <c r="A58" s="17" t="s">
        <v>1638</v>
      </c>
      <c r="B58" s="18" t="s">
        <v>870</v>
      </c>
      <c r="C58" s="19"/>
      <c r="D58" s="19"/>
      <c r="E58" s="135"/>
      <c r="F58" s="135"/>
      <c r="G58" s="140">
        <v>0</v>
      </c>
      <c r="H58" s="19"/>
      <c r="I58" s="19"/>
      <c r="J58" s="19"/>
      <c r="K58" s="19"/>
      <c r="L58" s="19"/>
      <c r="M58" s="19"/>
      <c r="N58" s="140"/>
      <c r="O58" s="141">
        <v>0</v>
      </c>
      <c r="P58" s="19"/>
      <c r="Q58" s="19"/>
      <c r="R58" s="19"/>
      <c r="S58" s="144">
        <v>0</v>
      </c>
      <c r="T58" s="144">
        <v>0</v>
      </c>
      <c r="U58" s="144">
        <v>0</v>
      </c>
    </row>
    <row r="59" spans="1:24" ht="24" customHeight="1" x14ac:dyDescent="0.35">
      <c r="A59" s="17" t="s">
        <v>1639</v>
      </c>
      <c r="B59" s="18" t="s">
        <v>871</v>
      </c>
      <c r="C59" s="19"/>
      <c r="D59" s="19"/>
      <c r="E59" s="135"/>
      <c r="F59" s="135"/>
      <c r="G59" s="140">
        <v>0</v>
      </c>
      <c r="H59" s="19"/>
      <c r="I59" s="19"/>
      <c r="J59" s="19"/>
      <c r="K59" s="19"/>
      <c r="L59" s="19"/>
      <c r="M59" s="19"/>
      <c r="N59" s="140"/>
      <c r="O59" s="141">
        <v>0</v>
      </c>
      <c r="P59" s="19"/>
      <c r="Q59" s="19"/>
      <c r="R59" s="19"/>
      <c r="S59" s="144">
        <v>0</v>
      </c>
      <c r="T59" s="144">
        <v>0</v>
      </c>
      <c r="U59" s="144">
        <v>0</v>
      </c>
    </row>
    <row r="60" spans="1:24" ht="24" customHeight="1" x14ac:dyDescent="0.35">
      <c r="A60" s="17" t="s">
        <v>1640</v>
      </c>
      <c r="B60" s="18" t="s">
        <v>872</v>
      </c>
      <c r="C60" s="19"/>
      <c r="D60" s="19"/>
      <c r="E60" s="135"/>
      <c r="F60" s="135"/>
      <c r="G60" s="140">
        <v>0</v>
      </c>
      <c r="H60" s="19"/>
      <c r="I60" s="19"/>
      <c r="J60" s="19"/>
      <c r="K60" s="19"/>
      <c r="L60" s="19"/>
      <c r="M60" s="19"/>
      <c r="N60" s="140"/>
      <c r="O60" s="141">
        <v>0</v>
      </c>
      <c r="P60" s="19"/>
      <c r="Q60" s="19"/>
      <c r="R60" s="19"/>
      <c r="S60" s="144">
        <v>0</v>
      </c>
      <c r="T60" s="144">
        <v>0</v>
      </c>
      <c r="U60" s="144">
        <v>0</v>
      </c>
    </row>
    <row r="61" spans="1:24" ht="24" customHeight="1" x14ac:dyDescent="0.35">
      <c r="A61" s="17" t="s">
        <v>1641</v>
      </c>
      <c r="B61" s="18" t="s">
        <v>873</v>
      </c>
      <c r="C61" s="19"/>
      <c r="D61" s="19"/>
      <c r="E61" s="135"/>
      <c r="F61" s="135"/>
      <c r="G61" s="140">
        <v>0</v>
      </c>
      <c r="H61" s="19"/>
      <c r="I61" s="19"/>
      <c r="J61" s="19"/>
      <c r="K61" s="19"/>
      <c r="L61" s="19"/>
      <c r="M61" s="19"/>
      <c r="N61" s="140"/>
      <c r="O61" s="141">
        <v>0</v>
      </c>
      <c r="P61" s="19"/>
      <c r="Q61" s="19"/>
      <c r="R61" s="19"/>
      <c r="S61" s="144">
        <v>0</v>
      </c>
      <c r="T61" s="144">
        <v>0</v>
      </c>
      <c r="U61" s="144">
        <v>0</v>
      </c>
    </row>
    <row r="62" spans="1:24" ht="24" customHeight="1" x14ac:dyDescent="0.35">
      <c r="A62" s="17" t="s">
        <v>1642</v>
      </c>
      <c r="B62" s="18" t="s">
        <v>874</v>
      </c>
      <c r="C62" s="19"/>
      <c r="D62" s="19"/>
      <c r="E62" s="135"/>
      <c r="F62" s="135"/>
      <c r="G62" s="140">
        <v>0</v>
      </c>
      <c r="H62" s="19"/>
      <c r="I62" s="19"/>
      <c r="J62" s="19"/>
      <c r="K62" s="19"/>
      <c r="L62" s="19"/>
      <c r="M62" s="19"/>
      <c r="N62" s="140"/>
      <c r="O62" s="141">
        <v>0</v>
      </c>
      <c r="P62" s="19"/>
      <c r="Q62" s="19"/>
      <c r="R62" s="19"/>
      <c r="S62" s="144">
        <v>0</v>
      </c>
      <c r="T62" s="144">
        <v>0</v>
      </c>
      <c r="U62" s="144">
        <v>0</v>
      </c>
    </row>
    <row r="63" spans="1:24" ht="24" customHeight="1" x14ac:dyDescent="0.35">
      <c r="A63" s="17" t="s">
        <v>1643</v>
      </c>
      <c r="B63" s="18" t="s">
        <v>875</v>
      </c>
      <c r="C63" s="19"/>
      <c r="D63" s="19"/>
      <c r="E63" s="135"/>
      <c r="F63" s="135"/>
      <c r="G63" s="140">
        <v>0</v>
      </c>
      <c r="H63" s="19"/>
      <c r="I63" s="19"/>
      <c r="J63" s="19"/>
      <c r="K63" s="19"/>
      <c r="L63" s="19"/>
      <c r="M63" s="19"/>
      <c r="N63" s="140"/>
      <c r="O63" s="141">
        <v>0</v>
      </c>
      <c r="P63" s="19"/>
      <c r="Q63" s="19"/>
      <c r="R63" s="19"/>
      <c r="S63" s="144">
        <v>0</v>
      </c>
      <c r="T63" s="144">
        <v>0</v>
      </c>
      <c r="U63" s="144">
        <v>0</v>
      </c>
    </row>
    <row r="64" spans="1:24" ht="24" customHeight="1" x14ac:dyDescent="0.35">
      <c r="A64" s="17" t="s">
        <v>1644</v>
      </c>
      <c r="B64" s="18" t="s">
        <v>876</v>
      </c>
      <c r="C64" s="19"/>
      <c r="D64" s="19"/>
      <c r="E64" s="135"/>
      <c r="F64" s="135"/>
      <c r="G64" s="140">
        <v>0</v>
      </c>
      <c r="H64" s="19"/>
      <c r="I64" s="19"/>
      <c r="J64" s="19"/>
      <c r="K64" s="19"/>
      <c r="L64" s="19"/>
      <c r="M64" s="19"/>
      <c r="N64" s="140"/>
      <c r="O64" s="141">
        <v>0</v>
      </c>
      <c r="P64" s="19"/>
      <c r="Q64" s="19"/>
      <c r="R64" s="19"/>
      <c r="S64" s="144">
        <v>0</v>
      </c>
      <c r="T64" s="144">
        <v>0</v>
      </c>
      <c r="U64" s="144">
        <v>0</v>
      </c>
    </row>
    <row r="65" spans="1:21" s="16" customFormat="1" ht="24" customHeight="1" x14ac:dyDescent="0.35">
      <c r="A65" s="17" t="s">
        <v>1645</v>
      </c>
      <c r="B65" s="18" t="s">
        <v>877</v>
      </c>
      <c r="C65" s="19"/>
      <c r="D65" s="19"/>
      <c r="E65" s="135"/>
      <c r="F65" s="135"/>
      <c r="G65" s="140">
        <v>0</v>
      </c>
      <c r="H65" s="19"/>
      <c r="I65" s="19"/>
      <c r="J65" s="19"/>
      <c r="K65" s="19"/>
      <c r="L65" s="19"/>
      <c r="M65" s="19"/>
      <c r="N65" s="140"/>
      <c r="O65" s="141">
        <v>0</v>
      </c>
      <c r="P65" s="19"/>
      <c r="Q65" s="19"/>
      <c r="R65" s="19"/>
      <c r="S65" s="144">
        <v>0</v>
      </c>
      <c r="T65" s="144">
        <v>0</v>
      </c>
      <c r="U65" s="144">
        <v>0</v>
      </c>
    </row>
    <row r="66" spans="1:21" s="16" customFormat="1" ht="24" customHeight="1" x14ac:dyDescent="0.35">
      <c r="A66" s="17" t="s">
        <v>1646</v>
      </c>
      <c r="B66" s="18" t="s">
        <v>878</v>
      </c>
      <c r="C66" s="19"/>
      <c r="D66" s="19"/>
      <c r="E66" s="135"/>
      <c r="F66" s="135"/>
      <c r="G66" s="140">
        <v>0</v>
      </c>
      <c r="H66" s="19"/>
      <c r="I66" s="19"/>
      <c r="J66" s="19"/>
      <c r="K66" s="19"/>
      <c r="L66" s="19"/>
      <c r="M66" s="19"/>
      <c r="N66" s="140"/>
      <c r="O66" s="141">
        <v>0</v>
      </c>
      <c r="P66" s="19"/>
      <c r="Q66" s="19"/>
      <c r="R66" s="19"/>
      <c r="S66" s="144">
        <v>0</v>
      </c>
      <c r="T66" s="144">
        <v>0</v>
      </c>
      <c r="U66" s="144">
        <v>0</v>
      </c>
    </row>
    <row r="67" spans="1:21" s="16" customFormat="1" ht="24" customHeight="1" x14ac:dyDescent="0.35">
      <c r="A67" s="17" t="s">
        <v>1647</v>
      </c>
      <c r="B67" s="18" t="s">
        <v>879</v>
      </c>
      <c r="C67" s="19"/>
      <c r="D67" s="19"/>
      <c r="E67" s="135"/>
      <c r="F67" s="135"/>
      <c r="G67" s="140">
        <v>0</v>
      </c>
      <c r="H67" s="19"/>
      <c r="I67" s="19"/>
      <c r="J67" s="19"/>
      <c r="K67" s="19"/>
      <c r="L67" s="19"/>
      <c r="M67" s="19"/>
      <c r="N67" s="140"/>
      <c r="O67" s="141">
        <v>0</v>
      </c>
      <c r="P67" s="19"/>
      <c r="Q67" s="19"/>
      <c r="R67" s="19"/>
      <c r="S67" s="144">
        <v>0</v>
      </c>
      <c r="T67" s="144">
        <v>0</v>
      </c>
      <c r="U67" s="144">
        <v>0</v>
      </c>
    </row>
    <row r="68" spans="1:21" s="16" customFormat="1" ht="24" customHeight="1" x14ac:dyDescent="0.35">
      <c r="A68" s="17" t="s">
        <v>1648</v>
      </c>
      <c r="B68" s="18" t="s">
        <v>880</v>
      </c>
      <c r="C68" s="19"/>
      <c r="D68" s="19"/>
      <c r="E68" s="135"/>
      <c r="F68" s="135"/>
      <c r="G68" s="140">
        <v>0</v>
      </c>
      <c r="H68" s="19"/>
      <c r="I68" s="19"/>
      <c r="J68" s="19"/>
      <c r="K68" s="19"/>
      <c r="L68" s="19"/>
      <c r="M68" s="19"/>
      <c r="N68" s="140"/>
      <c r="O68" s="141">
        <v>0</v>
      </c>
      <c r="P68" s="19"/>
      <c r="Q68" s="19"/>
      <c r="R68" s="19"/>
      <c r="S68" s="144">
        <v>0</v>
      </c>
      <c r="T68" s="144">
        <v>0</v>
      </c>
      <c r="U68" s="144">
        <v>0</v>
      </c>
    </row>
    <row r="69" spans="1:21" s="16" customFormat="1" ht="24" customHeight="1" x14ac:dyDescent="0.35">
      <c r="A69" s="17" t="s">
        <v>1649</v>
      </c>
      <c r="B69" s="18" t="s">
        <v>881</v>
      </c>
      <c r="C69" s="19"/>
      <c r="D69" s="19"/>
      <c r="E69" s="135"/>
      <c r="F69" s="135"/>
      <c r="G69" s="140">
        <v>0</v>
      </c>
      <c r="H69" s="19"/>
      <c r="I69" s="19"/>
      <c r="J69" s="19"/>
      <c r="K69" s="19"/>
      <c r="L69" s="19"/>
      <c r="M69" s="19"/>
      <c r="N69" s="140"/>
      <c r="O69" s="141">
        <v>0</v>
      </c>
      <c r="P69" s="19"/>
      <c r="Q69" s="19"/>
      <c r="R69" s="19"/>
      <c r="S69" s="144">
        <v>0</v>
      </c>
      <c r="T69" s="144">
        <v>0</v>
      </c>
      <c r="U69" s="144">
        <v>0</v>
      </c>
    </row>
    <row r="70" spans="1:21" s="16" customFormat="1" ht="24" customHeight="1" x14ac:dyDescent="0.35">
      <c r="A70" s="12" t="s">
        <v>1650</v>
      </c>
      <c r="B70" s="13" t="s">
        <v>882</v>
      </c>
      <c r="C70" s="14">
        <v>0</v>
      </c>
      <c r="D70" s="14">
        <v>0</v>
      </c>
      <c r="E70" s="134">
        <v>0</v>
      </c>
      <c r="F70" s="134">
        <v>0</v>
      </c>
      <c r="G70" s="13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34">
        <v>0</v>
      </c>
      <c r="O70" s="134">
        <v>0</v>
      </c>
      <c r="P70" s="14">
        <v>0</v>
      </c>
      <c r="Q70" s="14">
        <v>0</v>
      </c>
      <c r="R70" s="14">
        <v>0</v>
      </c>
      <c r="S70" s="134">
        <v>0</v>
      </c>
      <c r="T70" s="134">
        <v>0</v>
      </c>
      <c r="U70" s="134">
        <v>0</v>
      </c>
    </row>
    <row r="71" spans="1:21" s="16" customFormat="1" ht="24" customHeight="1" x14ac:dyDescent="0.35">
      <c r="A71" s="17" t="s">
        <v>1651</v>
      </c>
      <c r="B71" s="18" t="s">
        <v>883</v>
      </c>
      <c r="C71" s="19"/>
      <c r="D71" s="19"/>
      <c r="E71" s="135"/>
      <c r="F71" s="135"/>
      <c r="G71" s="140">
        <v>0</v>
      </c>
      <c r="H71" s="19"/>
      <c r="I71" s="19"/>
      <c r="J71" s="19"/>
      <c r="K71" s="19"/>
      <c r="L71" s="19"/>
      <c r="M71" s="19"/>
      <c r="N71" s="140"/>
      <c r="O71" s="141">
        <v>0</v>
      </c>
      <c r="P71" s="19"/>
      <c r="Q71" s="19"/>
      <c r="R71" s="19"/>
      <c r="S71" s="144">
        <v>0</v>
      </c>
      <c r="T71" s="144">
        <v>0</v>
      </c>
      <c r="U71" s="144">
        <v>0</v>
      </c>
    </row>
    <row r="72" spans="1:21" s="16" customFormat="1" ht="24" customHeight="1" x14ac:dyDescent="0.35">
      <c r="A72" s="17" t="s">
        <v>1652</v>
      </c>
      <c r="B72" s="18" t="s">
        <v>884</v>
      </c>
      <c r="C72" s="19"/>
      <c r="D72" s="19"/>
      <c r="E72" s="135"/>
      <c r="F72" s="135"/>
      <c r="G72" s="140">
        <v>0</v>
      </c>
      <c r="H72" s="19"/>
      <c r="I72" s="19"/>
      <c r="J72" s="19"/>
      <c r="K72" s="19"/>
      <c r="L72" s="19"/>
      <c r="M72" s="19"/>
      <c r="N72" s="140"/>
      <c r="O72" s="141">
        <v>0</v>
      </c>
      <c r="P72" s="19"/>
      <c r="Q72" s="19"/>
      <c r="R72" s="19"/>
      <c r="S72" s="144">
        <v>0</v>
      </c>
      <c r="T72" s="144">
        <v>0</v>
      </c>
      <c r="U72" s="144">
        <v>0</v>
      </c>
    </row>
    <row r="73" spans="1:21" s="16" customFormat="1" ht="24" customHeight="1" x14ac:dyDescent="0.35">
      <c r="A73" s="12" t="s">
        <v>1653</v>
      </c>
      <c r="B73" s="13" t="s">
        <v>899</v>
      </c>
      <c r="C73" s="14">
        <v>0</v>
      </c>
      <c r="D73" s="14">
        <v>0</v>
      </c>
      <c r="E73" s="134">
        <v>0</v>
      </c>
      <c r="F73" s="134">
        <v>0</v>
      </c>
      <c r="G73" s="13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34">
        <v>0</v>
      </c>
      <c r="O73" s="134">
        <v>0</v>
      </c>
      <c r="P73" s="14">
        <v>0</v>
      </c>
      <c r="Q73" s="14">
        <v>0</v>
      </c>
      <c r="R73" s="14">
        <v>0</v>
      </c>
      <c r="S73" s="134">
        <v>0</v>
      </c>
      <c r="T73" s="134">
        <v>0</v>
      </c>
      <c r="U73" s="134">
        <v>0</v>
      </c>
    </row>
    <row r="74" spans="1:21" s="16" customFormat="1" ht="24" customHeight="1" x14ac:dyDescent="0.35">
      <c r="A74" s="17" t="s">
        <v>1654</v>
      </c>
      <c r="B74" s="18" t="s">
        <v>1612</v>
      </c>
      <c r="C74" s="19"/>
      <c r="D74" s="19"/>
      <c r="E74" s="135"/>
      <c r="F74" s="135"/>
      <c r="G74" s="140">
        <v>0</v>
      </c>
      <c r="H74" s="19"/>
      <c r="I74" s="19"/>
      <c r="J74" s="19"/>
      <c r="K74" s="19"/>
      <c r="L74" s="19"/>
      <c r="M74" s="19"/>
      <c r="N74" s="140"/>
      <c r="O74" s="141">
        <v>0</v>
      </c>
      <c r="P74" s="19"/>
      <c r="Q74" s="19"/>
      <c r="R74" s="19"/>
      <c r="S74" s="144">
        <v>0</v>
      </c>
      <c r="T74" s="144">
        <v>0</v>
      </c>
      <c r="U74" s="144">
        <v>0</v>
      </c>
    </row>
    <row r="75" spans="1:21" s="16" customFormat="1" ht="24" customHeight="1" x14ac:dyDescent="0.35">
      <c r="A75" s="17" t="s">
        <v>1655</v>
      </c>
      <c r="B75" s="18" t="s">
        <v>885</v>
      </c>
      <c r="C75" s="19"/>
      <c r="D75" s="19"/>
      <c r="E75" s="135"/>
      <c r="F75" s="135"/>
      <c r="G75" s="140">
        <v>0</v>
      </c>
      <c r="H75" s="19"/>
      <c r="I75" s="19"/>
      <c r="J75" s="19"/>
      <c r="K75" s="19"/>
      <c r="L75" s="19"/>
      <c r="M75" s="19"/>
      <c r="N75" s="140"/>
      <c r="O75" s="141">
        <v>0</v>
      </c>
      <c r="P75" s="19"/>
      <c r="Q75" s="19"/>
      <c r="R75" s="19"/>
      <c r="S75" s="144">
        <v>0</v>
      </c>
      <c r="T75" s="144">
        <v>0</v>
      </c>
      <c r="U75" s="144">
        <v>0</v>
      </c>
    </row>
    <row r="76" spans="1:21" s="16" customFormat="1" ht="24" customHeight="1" x14ac:dyDescent="0.35">
      <c r="A76" s="17" t="s">
        <v>1656</v>
      </c>
      <c r="B76" s="18" t="s">
        <v>886</v>
      </c>
      <c r="C76" s="19"/>
      <c r="D76" s="19"/>
      <c r="E76" s="135"/>
      <c r="F76" s="135"/>
      <c r="G76" s="140">
        <v>0</v>
      </c>
      <c r="H76" s="19"/>
      <c r="I76" s="19"/>
      <c r="J76" s="19"/>
      <c r="K76" s="19"/>
      <c r="L76" s="19"/>
      <c r="M76" s="19"/>
      <c r="N76" s="140"/>
      <c r="O76" s="141">
        <v>0</v>
      </c>
      <c r="P76" s="19"/>
      <c r="Q76" s="19"/>
      <c r="R76" s="19"/>
      <c r="S76" s="144">
        <v>0</v>
      </c>
      <c r="T76" s="144">
        <v>0</v>
      </c>
      <c r="U76" s="144">
        <v>0</v>
      </c>
    </row>
    <row r="77" spans="1:21" s="16" customFormat="1" ht="24" customHeight="1" x14ac:dyDescent="0.35">
      <c r="A77" s="17" t="s">
        <v>1657</v>
      </c>
      <c r="B77" s="18" t="s">
        <v>887</v>
      </c>
      <c r="C77" s="19"/>
      <c r="D77" s="19"/>
      <c r="E77" s="135"/>
      <c r="F77" s="135"/>
      <c r="G77" s="140">
        <v>0</v>
      </c>
      <c r="H77" s="19"/>
      <c r="I77" s="19"/>
      <c r="J77" s="19"/>
      <c r="K77" s="19"/>
      <c r="L77" s="19"/>
      <c r="M77" s="19"/>
      <c r="N77" s="140"/>
      <c r="O77" s="141">
        <v>0</v>
      </c>
      <c r="P77" s="19"/>
      <c r="Q77" s="19"/>
      <c r="R77" s="19"/>
      <c r="S77" s="144">
        <v>0</v>
      </c>
      <c r="T77" s="144">
        <v>0</v>
      </c>
      <c r="U77" s="144">
        <v>0</v>
      </c>
    </row>
    <row r="78" spans="1:21" s="16" customFormat="1" ht="24" customHeight="1" x14ac:dyDescent="0.35">
      <c r="A78" s="12" t="s">
        <v>1658</v>
      </c>
      <c r="B78" s="13" t="s">
        <v>904</v>
      </c>
      <c r="C78" s="14">
        <v>0</v>
      </c>
      <c r="D78" s="14">
        <v>0</v>
      </c>
      <c r="E78" s="134">
        <v>0</v>
      </c>
      <c r="F78" s="134">
        <v>0</v>
      </c>
      <c r="G78" s="13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34">
        <v>0</v>
      </c>
      <c r="O78" s="134">
        <v>0</v>
      </c>
      <c r="P78" s="14">
        <v>0</v>
      </c>
      <c r="Q78" s="14">
        <v>0</v>
      </c>
      <c r="R78" s="14">
        <v>0</v>
      </c>
      <c r="S78" s="134">
        <v>0</v>
      </c>
      <c r="T78" s="134">
        <v>0</v>
      </c>
      <c r="U78" s="134">
        <v>0</v>
      </c>
    </row>
    <row r="79" spans="1:21" s="16" customFormat="1" ht="24" customHeight="1" x14ac:dyDescent="0.35">
      <c r="A79" s="17" t="s">
        <v>1659</v>
      </c>
      <c r="B79" s="18" t="s">
        <v>891</v>
      </c>
      <c r="C79" s="19"/>
      <c r="D79" s="19"/>
      <c r="E79" s="135"/>
      <c r="F79" s="135"/>
      <c r="G79" s="140">
        <v>0</v>
      </c>
      <c r="H79" s="19"/>
      <c r="I79" s="19"/>
      <c r="J79" s="19"/>
      <c r="K79" s="19"/>
      <c r="L79" s="19"/>
      <c r="M79" s="19"/>
      <c r="N79" s="140"/>
      <c r="O79" s="141">
        <v>0</v>
      </c>
      <c r="P79" s="19"/>
      <c r="Q79" s="19"/>
      <c r="R79" s="19"/>
      <c r="S79" s="144">
        <v>0</v>
      </c>
      <c r="T79" s="144">
        <v>0</v>
      </c>
      <c r="U79" s="144">
        <v>0</v>
      </c>
    </row>
    <row r="80" spans="1:21" s="16" customFormat="1" ht="24" customHeight="1" x14ac:dyDescent="0.35">
      <c r="A80" s="17" t="s">
        <v>1660</v>
      </c>
      <c r="B80" s="18" t="s">
        <v>892</v>
      </c>
      <c r="C80" s="19"/>
      <c r="D80" s="19"/>
      <c r="E80" s="135"/>
      <c r="F80" s="135"/>
      <c r="G80" s="140">
        <v>0</v>
      </c>
      <c r="H80" s="19"/>
      <c r="I80" s="19"/>
      <c r="J80" s="19"/>
      <c r="K80" s="19"/>
      <c r="L80" s="19"/>
      <c r="M80" s="19"/>
      <c r="N80" s="140"/>
      <c r="O80" s="141">
        <v>0</v>
      </c>
      <c r="P80" s="19"/>
      <c r="Q80" s="19"/>
      <c r="R80" s="19"/>
      <c r="S80" s="144">
        <v>0</v>
      </c>
      <c r="T80" s="144">
        <v>0</v>
      </c>
      <c r="U80" s="144">
        <v>0</v>
      </c>
    </row>
    <row r="81" spans="1:24" ht="24" customHeight="1" x14ac:dyDescent="0.35">
      <c r="A81" s="12" t="s">
        <v>1661</v>
      </c>
      <c r="B81" s="13" t="s">
        <v>893</v>
      </c>
      <c r="C81" s="14">
        <v>0</v>
      </c>
      <c r="D81" s="14">
        <v>0</v>
      </c>
      <c r="E81" s="134">
        <v>0</v>
      </c>
      <c r="F81" s="134">
        <v>0</v>
      </c>
      <c r="G81" s="13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34">
        <v>0</v>
      </c>
      <c r="O81" s="134">
        <v>0</v>
      </c>
      <c r="P81" s="14">
        <v>0</v>
      </c>
      <c r="Q81" s="14">
        <v>0</v>
      </c>
      <c r="R81" s="14">
        <v>0</v>
      </c>
      <c r="S81" s="134">
        <v>0</v>
      </c>
      <c r="T81" s="134">
        <v>0</v>
      </c>
      <c r="U81" s="134">
        <v>0</v>
      </c>
    </row>
    <row r="82" spans="1:24" ht="24" customHeight="1" x14ac:dyDescent="0.35">
      <c r="A82" s="17" t="s">
        <v>1662</v>
      </c>
      <c r="B82" s="18" t="s">
        <v>894</v>
      </c>
      <c r="C82" s="19"/>
      <c r="D82" s="19"/>
      <c r="E82" s="135"/>
      <c r="F82" s="135"/>
      <c r="G82" s="140">
        <v>0</v>
      </c>
      <c r="H82" s="19"/>
      <c r="I82" s="19"/>
      <c r="J82" s="19"/>
      <c r="K82" s="19"/>
      <c r="L82" s="19"/>
      <c r="M82" s="19"/>
      <c r="N82" s="140"/>
      <c r="O82" s="141">
        <v>0</v>
      </c>
      <c r="P82" s="19"/>
      <c r="Q82" s="19"/>
      <c r="R82" s="19"/>
      <c r="S82" s="144">
        <v>0</v>
      </c>
      <c r="T82" s="144">
        <v>0</v>
      </c>
      <c r="U82" s="144">
        <v>0</v>
      </c>
    </row>
    <row r="83" spans="1:24" ht="24" customHeight="1" x14ac:dyDescent="0.35">
      <c r="A83" s="17" t="s">
        <v>1663</v>
      </c>
      <c r="B83" s="18" t="s">
        <v>895</v>
      </c>
      <c r="C83" s="19"/>
      <c r="D83" s="19"/>
      <c r="E83" s="135"/>
      <c r="F83" s="135"/>
      <c r="G83" s="140">
        <v>0</v>
      </c>
      <c r="H83" s="19"/>
      <c r="I83" s="19"/>
      <c r="J83" s="19"/>
      <c r="K83" s="19"/>
      <c r="L83" s="19"/>
      <c r="M83" s="19"/>
      <c r="N83" s="140"/>
      <c r="O83" s="141">
        <v>0</v>
      </c>
      <c r="P83" s="19"/>
      <c r="Q83" s="19"/>
      <c r="R83" s="19"/>
      <c r="S83" s="144">
        <v>0</v>
      </c>
      <c r="T83" s="144">
        <v>0</v>
      </c>
      <c r="U83" s="144">
        <v>0</v>
      </c>
    </row>
    <row r="84" spans="1:24" ht="24" customHeight="1" x14ac:dyDescent="0.35">
      <c r="A84" s="17" t="s">
        <v>1664</v>
      </c>
      <c r="B84" s="18" t="s">
        <v>896</v>
      </c>
      <c r="C84" s="19"/>
      <c r="D84" s="19"/>
      <c r="E84" s="135"/>
      <c r="F84" s="135"/>
      <c r="G84" s="140">
        <v>0</v>
      </c>
      <c r="H84" s="19"/>
      <c r="I84" s="19"/>
      <c r="J84" s="19"/>
      <c r="K84" s="19"/>
      <c r="L84" s="19"/>
      <c r="M84" s="19"/>
      <c r="N84" s="140"/>
      <c r="O84" s="141">
        <v>0</v>
      </c>
      <c r="P84" s="19"/>
      <c r="Q84" s="19"/>
      <c r="R84" s="19"/>
      <c r="S84" s="144">
        <v>0</v>
      </c>
      <c r="T84" s="144">
        <v>0</v>
      </c>
      <c r="U84" s="144">
        <v>0</v>
      </c>
    </row>
    <row r="85" spans="1:24" ht="24" customHeight="1" x14ac:dyDescent="0.35">
      <c r="A85" s="17" t="s">
        <v>1665</v>
      </c>
      <c r="B85" s="18" t="s">
        <v>897</v>
      </c>
      <c r="C85" s="19"/>
      <c r="D85" s="19"/>
      <c r="E85" s="135"/>
      <c r="F85" s="135"/>
      <c r="G85" s="140">
        <v>0</v>
      </c>
      <c r="H85" s="19"/>
      <c r="I85" s="19"/>
      <c r="J85" s="19"/>
      <c r="K85" s="19"/>
      <c r="L85" s="19"/>
      <c r="M85" s="19"/>
      <c r="N85" s="140"/>
      <c r="O85" s="141">
        <v>0</v>
      </c>
      <c r="P85" s="19"/>
      <c r="Q85" s="19"/>
      <c r="R85" s="19"/>
      <c r="S85" s="144">
        <v>0</v>
      </c>
      <c r="T85" s="144">
        <v>0</v>
      </c>
      <c r="U85" s="144">
        <v>0</v>
      </c>
    </row>
    <row r="86" spans="1:24" ht="24" customHeight="1" x14ac:dyDescent="0.35">
      <c r="A86" s="12" t="s">
        <v>1666</v>
      </c>
      <c r="B86" s="13" t="s">
        <v>149</v>
      </c>
      <c r="C86" s="14">
        <v>0</v>
      </c>
      <c r="D86" s="14">
        <v>0</v>
      </c>
      <c r="E86" s="134">
        <v>0</v>
      </c>
      <c r="F86" s="134">
        <v>0</v>
      </c>
      <c r="G86" s="13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34">
        <v>0</v>
      </c>
      <c r="O86" s="134">
        <v>0</v>
      </c>
      <c r="P86" s="14">
        <v>0</v>
      </c>
      <c r="Q86" s="14">
        <v>0</v>
      </c>
      <c r="R86" s="14">
        <v>0</v>
      </c>
      <c r="S86" s="134">
        <v>0</v>
      </c>
      <c r="T86" s="134">
        <v>0</v>
      </c>
      <c r="U86" s="134">
        <v>0</v>
      </c>
    </row>
    <row r="87" spans="1:24" ht="24" customHeight="1" x14ac:dyDescent="0.35">
      <c r="A87" s="17" t="s">
        <v>1667</v>
      </c>
      <c r="B87" s="18" t="s">
        <v>898</v>
      </c>
      <c r="C87" s="19"/>
      <c r="D87" s="19"/>
      <c r="E87" s="135"/>
      <c r="F87" s="135"/>
      <c r="G87" s="140">
        <v>0</v>
      </c>
      <c r="H87" s="19"/>
      <c r="I87" s="19"/>
      <c r="J87" s="19"/>
      <c r="K87" s="19"/>
      <c r="L87" s="19"/>
      <c r="M87" s="19"/>
      <c r="N87" s="140"/>
      <c r="O87" s="141">
        <v>0</v>
      </c>
      <c r="P87" s="19"/>
      <c r="Q87" s="19"/>
      <c r="R87" s="19"/>
      <c r="S87" s="144">
        <v>0</v>
      </c>
      <c r="T87" s="144">
        <v>0</v>
      </c>
      <c r="U87" s="144">
        <v>0</v>
      </c>
    </row>
    <row r="88" spans="1:24" ht="24" customHeight="1" x14ac:dyDescent="0.35">
      <c r="A88" s="17" t="s">
        <v>1668</v>
      </c>
      <c r="B88" s="18" t="s">
        <v>899</v>
      </c>
      <c r="C88" s="19"/>
      <c r="D88" s="19"/>
      <c r="E88" s="135"/>
      <c r="F88" s="135"/>
      <c r="G88" s="140">
        <v>0</v>
      </c>
      <c r="H88" s="19"/>
      <c r="I88" s="19"/>
      <c r="J88" s="19"/>
      <c r="K88" s="19"/>
      <c r="L88" s="19"/>
      <c r="M88" s="19"/>
      <c r="N88" s="140"/>
      <c r="O88" s="141">
        <v>0</v>
      </c>
      <c r="P88" s="19"/>
      <c r="Q88" s="19"/>
      <c r="R88" s="19"/>
      <c r="S88" s="144">
        <v>0</v>
      </c>
      <c r="T88" s="144">
        <v>0</v>
      </c>
      <c r="U88" s="144">
        <v>0</v>
      </c>
    </row>
    <row r="89" spans="1:24" ht="24" customHeight="1" x14ac:dyDescent="0.35">
      <c r="A89" s="17" t="s">
        <v>148</v>
      </c>
      <c r="B89" s="18" t="s">
        <v>900</v>
      </c>
      <c r="C89" s="19"/>
      <c r="D89" s="19"/>
      <c r="E89" s="135"/>
      <c r="F89" s="135"/>
      <c r="G89" s="140">
        <v>0</v>
      </c>
      <c r="H89" s="19"/>
      <c r="I89" s="19"/>
      <c r="J89" s="19"/>
      <c r="K89" s="19"/>
      <c r="L89" s="19"/>
      <c r="M89" s="19"/>
      <c r="N89" s="140"/>
      <c r="O89" s="141">
        <v>0</v>
      </c>
      <c r="P89" s="19"/>
      <c r="Q89" s="19"/>
      <c r="R89" s="19"/>
      <c r="S89" s="144">
        <v>0</v>
      </c>
      <c r="T89" s="144">
        <v>0</v>
      </c>
      <c r="U89" s="144">
        <v>0</v>
      </c>
    </row>
    <row r="90" spans="1:24" ht="24" customHeight="1" x14ac:dyDescent="0.35">
      <c r="A90" s="17" t="s">
        <v>1669</v>
      </c>
      <c r="B90" s="18" t="s">
        <v>893</v>
      </c>
      <c r="C90" s="19"/>
      <c r="D90" s="19"/>
      <c r="E90" s="135"/>
      <c r="F90" s="135"/>
      <c r="G90" s="140">
        <v>0</v>
      </c>
      <c r="H90" s="19"/>
      <c r="I90" s="19"/>
      <c r="J90" s="19"/>
      <c r="K90" s="19"/>
      <c r="L90" s="19"/>
      <c r="M90" s="19"/>
      <c r="N90" s="140"/>
      <c r="O90" s="141">
        <v>0</v>
      </c>
      <c r="P90" s="19"/>
      <c r="Q90" s="19"/>
      <c r="R90" s="19"/>
      <c r="S90" s="144">
        <v>0</v>
      </c>
      <c r="T90" s="144">
        <v>0</v>
      </c>
      <c r="U90" s="144">
        <v>0</v>
      </c>
    </row>
    <row r="91" spans="1:24" s="2" customFormat="1" ht="21" customHeight="1" x14ac:dyDescent="0.35">
      <c r="A91" s="178" t="s">
        <v>905</v>
      </c>
      <c r="B91" s="178"/>
      <c r="C91" s="23">
        <v>0</v>
      </c>
      <c r="D91" s="23">
        <v>0</v>
      </c>
      <c r="E91" s="136">
        <v>0</v>
      </c>
      <c r="F91" s="136">
        <v>0</v>
      </c>
      <c r="G91" s="136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136">
        <v>0</v>
      </c>
      <c r="O91" s="136">
        <v>0</v>
      </c>
      <c r="P91" s="23">
        <v>0</v>
      </c>
      <c r="Q91" s="23">
        <v>0</v>
      </c>
      <c r="R91" s="23">
        <v>0</v>
      </c>
      <c r="S91" s="136">
        <v>0</v>
      </c>
      <c r="T91" s="136">
        <v>0</v>
      </c>
      <c r="U91" s="136">
        <v>0</v>
      </c>
      <c r="V91" s="24"/>
      <c r="W91" s="3"/>
      <c r="X91" s="3"/>
    </row>
    <row r="92" spans="1:24" ht="6.75" customHeight="1" x14ac:dyDescent="0.35">
      <c r="A92" s="25"/>
      <c r="B92" s="26"/>
      <c r="C92" s="27"/>
      <c r="D92" s="27"/>
      <c r="E92" s="137"/>
      <c r="F92" s="137"/>
      <c r="G92" s="137"/>
      <c r="H92" s="27"/>
      <c r="I92" s="27"/>
      <c r="J92" s="27"/>
      <c r="K92" s="27"/>
      <c r="L92" s="27"/>
      <c r="M92" s="27"/>
      <c r="N92" s="137"/>
      <c r="O92" s="142"/>
      <c r="P92" s="27"/>
      <c r="Q92" s="27"/>
      <c r="R92" s="27"/>
      <c r="S92" s="137"/>
      <c r="T92" s="137"/>
      <c r="U92" s="142"/>
    </row>
    <row r="93" spans="1:24" s="2" customFormat="1" ht="32.25" customHeight="1" x14ac:dyDescent="0.35">
      <c r="A93" s="179" t="s">
        <v>1670</v>
      </c>
      <c r="B93" s="179"/>
      <c r="C93" s="28">
        <v>1315371.03431</v>
      </c>
      <c r="D93" s="28">
        <v>1054774.4850399999</v>
      </c>
      <c r="E93" s="138">
        <v>1214330.23</v>
      </c>
      <c r="F93" s="138">
        <v>-208051.08000000002</v>
      </c>
      <c r="G93" s="138">
        <v>3792526.8293500002</v>
      </c>
      <c r="H93" s="28">
        <f>+H55</f>
        <v>133962.88</v>
      </c>
      <c r="I93" s="28">
        <v>85915.829999999987</v>
      </c>
      <c r="J93" s="28">
        <v>0</v>
      </c>
      <c r="K93" s="28">
        <v>0</v>
      </c>
      <c r="L93" s="28">
        <v>0</v>
      </c>
      <c r="M93" s="28">
        <v>0</v>
      </c>
      <c r="N93" s="138">
        <v>88599.659999999989</v>
      </c>
      <c r="O93" s="138">
        <f t="shared" ref="O93:R93" si="11">+O91+O55</f>
        <v>3424471.7193499999</v>
      </c>
      <c r="P93" s="138">
        <f t="shared" si="11"/>
        <v>-1042879.98</v>
      </c>
      <c r="Q93" s="138">
        <f t="shared" si="11"/>
        <v>0</v>
      </c>
      <c r="R93" s="138">
        <f t="shared" si="11"/>
        <v>89844.81</v>
      </c>
      <c r="S93" s="138">
        <f>+S91+S55</f>
        <v>-129679.69</v>
      </c>
      <c r="T93" s="138">
        <f t="shared" ref="T93:U93" si="12">+T91+T55</f>
        <v>-1047806.73</v>
      </c>
      <c r="U93" s="138">
        <f t="shared" si="12"/>
        <v>2290749.1593500003</v>
      </c>
      <c r="V93" s="24"/>
      <c r="W93" s="3"/>
      <c r="X93" s="3"/>
    </row>
    <row r="94" spans="1:24" x14ac:dyDescent="0.35">
      <c r="B94" s="29"/>
      <c r="C94" s="30"/>
      <c r="D94" s="30"/>
      <c r="E94" s="37"/>
      <c r="F94" s="37"/>
      <c r="G94" s="37"/>
      <c r="H94" s="30"/>
      <c r="I94" s="30"/>
      <c r="J94" s="30"/>
      <c r="K94" s="30"/>
      <c r="L94" s="30"/>
      <c r="M94" s="30"/>
      <c r="N94" s="37"/>
      <c r="O94" s="37"/>
      <c r="P94" s="30"/>
      <c r="Q94" s="30"/>
      <c r="R94" s="30"/>
      <c r="S94" s="37"/>
      <c r="T94" s="37"/>
      <c r="U94" s="37"/>
    </row>
    <row r="95" spans="1:24" x14ac:dyDescent="0.35">
      <c r="A95" s="180"/>
      <c r="B95" s="180"/>
      <c r="C95" s="180"/>
      <c r="D95" s="30"/>
      <c r="E95" s="34"/>
      <c r="F95" s="34"/>
      <c r="G95" s="37"/>
      <c r="H95" s="30"/>
      <c r="I95" s="30"/>
      <c r="J95" s="30"/>
      <c r="K95" s="30"/>
      <c r="L95" s="30"/>
      <c r="M95" s="30"/>
      <c r="N95" s="37"/>
      <c r="O95" s="37"/>
      <c r="P95" s="30"/>
      <c r="Q95" s="30"/>
      <c r="R95" s="30"/>
      <c r="S95" s="159" t="s">
        <v>172</v>
      </c>
      <c r="T95" s="37"/>
      <c r="U95" s="37"/>
    </row>
    <row r="96" spans="1:24" x14ac:dyDescent="0.35">
      <c r="U96" s="161" t="s">
        <v>172</v>
      </c>
    </row>
    <row r="97" spans="2:21" s="16" customFormat="1" x14ac:dyDescent="0.35">
      <c r="E97" s="139"/>
      <c r="F97" s="139"/>
      <c r="G97" s="139"/>
      <c r="H97" s="15"/>
      <c r="N97" s="139"/>
      <c r="O97" s="139"/>
      <c r="S97" s="160" t="s">
        <v>172</v>
      </c>
      <c r="T97" s="139"/>
      <c r="U97" s="160" t="s">
        <v>172</v>
      </c>
    </row>
    <row r="99" spans="2:21" s="16" customFormat="1" x14ac:dyDescent="0.35">
      <c r="B99" s="31"/>
      <c r="C99" s="15"/>
      <c r="D99" s="31"/>
      <c r="E99" s="107"/>
      <c r="F99" s="139"/>
      <c r="G99" s="107"/>
      <c r="H99" s="31"/>
      <c r="N99" s="139"/>
      <c r="O99" s="139"/>
      <c r="S99" s="139"/>
      <c r="T99" s="139"/>
      <c r="U99" s="139"/>
    </row>
    <row r="100" spans="2:21" s="16" customFormat="1" x14ac:dyDescent="0.35">
      <c r="B100" s="31"/>
      <c r="C100" s="15"/>
      <c r="D100" s="31"/>
      <c r="E100" s="107"/>
      <c r="F100" s="139"/>
      <c r="G100" s="107"/>
      <c r="H100" s="31"/>
      <c r="N100" s="139"/>
      <c r="O100" s="139"/>
      <c r="S100" s="139"/>
      <c r="T100" s="139"/>
      <c r="U100" s="139"/>
    </row>
    <row r="101" spans="2:21" s="16" customFormat="1" x14ac:dyDescent="0.35">
      <c r="B101" s="31"/>
      <c r="C101" s="15"/>
      <c r="D101" s="31"/>
      <c r="E101" s="107"/>
      <c r="F101" s="139"/>
      <c r="G101" s="107"/>
      <c r="H101" s="31"/>
      <c r="N101" s="139"/>
      <c r="O101" s="139"/>
      <c r="S101" s="139"/>
      <c r="T101" s="139"/>
      <c r="U101" s="139"/>
    </row>
    <row r="102" spans="2:21" s="16" customFormat="1" x14ac:dyDescent="0.35">
      <c r="B102" s="32" t="s">
        <v>1671</v>
      </c>
      <c r="C102" s="15"/>
      <c r="D102" s="177" t="s">
        <v>1577</v>
      </c>
      <c r="E102" s="177"/>
      <c r="F102" s="139"/>
      <c r="G102" s="177" t="s">
        <v>1578</v>
      </c>
      <c r="H102" s="177"/>
      <c r="N102" s="139"/>
      <c r="O102" s="139"/>
      <c r="S102" s="139"/>
      <c r="T102" s="139"/>
      <c r="U102" s="139"/>
    </row>
  </sheetData>
  <protectedRanges>
    <protectedRange sqref="U56:U92 U46:U54 U12:U44" name="Rango4"/>
    <protectedRange sqref="A97:H99" name="Rango2"/>
    <protectedRange sqref="B9:T10 B56:T92 B55:U55 B45:U45 B11:U11 B12:T44 B46:T54" name="Rango1"/>
    <protectedRange sqref="A4:XFD4" name="Rango3"/>
  </protectedRanges>
  <mergeCells count="31">
    <mergeCell ref="I8:I9"/>
    <mergeCell ref="J8:J9"/>
    <mergeCell ref="K8:K9"/>
    <mergeCell ref="L8:L9"/>
    <mergeCell ref="A95:C95"/>
    <mergeCell ref="D102:E102"/>
    <mergeCell ref="G102:H102"/>
    <mergeCell ref="F8:F9"/>
    <mergeCell ref="G8:G9"/>
    <mergeCell ref="A55:B55"/>
    <mergeCell ref="A91:B91"/>
    <mergeCell ref="A93:B93"/>
    <mergeCell ref="D8:D9"/>
    <mergeCell ref="E8:E9"/>
    <mergeCell ref="H8:H9"/>
    <mergeCell ref="A4:U4"/>
    <mergeCell ref="A7:A9"/>
    <mergeCell ref="B7:B9"/>
    <mergeCell ref="C7:G7"/>
    <mergeCell ref="H7:N7"/>
    <mergeCell ref="O7:O9"/>
    <mergeCell ref="P7:T7"/>
    <mergeCell ref="U7:U9"/>
    <mergeCell ref="C8:C9"/>
    <mergeCell ref="S8:S9"/>
    <mergeCell ref="T8:T9"/>
    <mergeCell ref="M8:M9"/>
    <mergeCell ref="N8:N9"/>
    <mergeCell ref="P8:P9"/>
    <mergeCell ref="Q8:Q9"/>
    <mergeCell ref="R8:R9"/>
  </mergeCells>
  <pageMargins left="0.31496062992125984" right="0.11811023622047245" top="0.35433070866141736" bottom="0.35433070866141736" header="0.31496062992125984" footer="0.31496062992125984"/>
  <pageSetup paperSize="5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/>
  <dimension ref="A1:AC62"/>
  <sheetViews>
    <sheetView showGridLines="0" zoomScaleNormal="100" zoomScaleSheetLayoutView="90" workbookViewId="0">
      <selection activeCell="A5" sqref="A5"/>
    </sheetView>
  </sheetViews>
  <sheetFormatPr baseColWidth="10" defaultColWidth="11.453125" defaultRowHeight="14" x14ac:dyDescent="0.35"/>
  <cols>
    <col min="1" max="1" width="33" style="109" customWidth="1"/>
    <col min="2" max="29" width="15" style="109" customWidth="1"/>
    <col min="30" max="256" width="11.453125" style="109"/>
    <col min="257" max="257" width="36.54296875" style="109" customWidth="1"/>
    <col min="258" max="258" width="35.90625" style="109" customWidth="1"/>
    <col min="259" max="259" width="22" style="109" customWidth="1"/>
    <col min="260" max="512" width="11.453125" style="109"/>
    <col min="513" max="513" width="36.54296875" style="109" customWidth="1"/>
    <col min="514" max="514" width="35.90625" style="109" customWidth="1"/>
    <col min="515" max="515" width="22" style="109" customWidth="1"/>
    <col min="516" max="768" width="11.453125" style="109"/>
    <col min="769" max="769" width="36.54296875" style="109" customWidth="1"/>
    <col min="770" max="770" width="35.90625" style="109" customWidth="1"/>
    <col min="771" max="771" width="22" style="109" customWidth="1"/>
    <col min="772" max="1024" width="11.453125" style="109"/>
    <col min="1025" max="1025" width="36.54296875" style="109" customWidth="1"/>
    <col min="1026" max="1026" width="35.90625" style="109" customWidth="1"/>
    <col min="1027" max="1027" width="22" style="109" customWidth="1"/>
    <col min="1028" max="1280" width="11.453125" style="109"/>
    <col min="1281" max="1281" width="36.54296875" style="109" customWidth="1"/>
    <col min="1282" max="1282" width="35.90625" style="109" customWidth="1"/>
    <col min="1283" max="1283" width="22" style="109" customWidth="1"/>
    <col min="1284" max="1536" width="11.453125" style="109"/>
    <col min="1537" max="1537" width="36.54296875" style="109" customWidth="1"/>
    <col min="1538" max="1538" width="35.90625" style="109" customWidth="1"/>
    <col min="1539" max="1539" width="22" style="109" customWidth="1"/>
    <col min="1540" max="1792" width="11.453125" style="109"/>
    <col min="1793" max="1793" width="36.54296875" style="109" customWidth="1"/>
    <col min="1794" max="1794" width="35.90625" style="109" customWidth="1"/>
    <col min="1795" max="1795" width="22" style="109" customWidth="1"/>
    <col min="1796" max="2048" width="11.453125" style="109"/>
    <col min="2049" max="2049" width="36.54296875" style="109" customWidth="1"/>
    <col min="2050" max="2050" width="35.90625" style="109" customWidth="1"/>
    <col min="2051" max="2051" width="22" style="109" customWidth="1"/>
    <col min="2052" max="2304" width="11.453125" style="109"/>
    <col min="2305" max="2305" width="36.54296875" style="109" customWidth="1"/>
    <col min="2306" max="2306" width="35.90625" style="109" customWidth="1"/>
    <col min="2307" max="2307" width="22" style="109" customWidth="1"/>
    <col min="2308" max="2560" width="11.453125" style="109"/>
    <col min="2561" max="2561" width="36.54296875" style="109" customWidth="1"/>
    <col min="2562" max="2562" width="35.90625" style="109" customWidth="1"/>
    <col min="2563" max="2563" width="22" style="109" customWidth="1"/>
    <col min="2564" max="2816" width="11.453125" style="109"/>
    <col min="2817" max="2817" width="36.54296875" style="109" customWidth="1"/>
    <col min="2818" max="2818" width="35.90625" style="109" customWidth="1"/>
    <col min="2819" max="2819" width="22" style="109" customWidth="1"/>
    <col min="2820" max="3072" width="11.453125" style="109"/>
    <col min="3073" max="3073" width="36.54296875" style="109" customWidth="1"/>
    <col min="3074" max="3074" width="35.90625" style="109" customWidth="1"/>
    <col min="3075" max="3075" width="22" style="109" customWidth="1"/>
    <col min="3076" max="3328" width="11.453125" style="109"/>
    <col min="3329" max="3329" width="36.54296875" style="109" customWidth="1"/>
    <col min="3330" max="3330" width="35.90625" style="109" customWidth="1"/>
    <col min="3331" max="3331" width="22" style="109" customWidth="1"/>
    <col min="3332" max="3584" width="11.453125" style="109"/>
    <col min="3585" max="3585" width="36.54296875" style="109" customWidth="1"/>
    <col min="3586" max="3586" width="35.90625" style="109" customWidth="1"/>
    <col min="3587" max="3587" width="22" style="109" customWidth="1"/>
    <col min="3588" max="3840" width="11.453125" style="109"/>
    <col min="3841" max="3841" width="36.54296875" style="109" customWidth="1"/>
    <col min="3842" max="3842" width="35.90625" style="109" customWidth="1"/>
    <col min="3843" max="3843" width="22" style="109" customWidth="1"/>
    <col min="3844" max="4096" width="11.453125" style="109"/>
    <col min="4097" max="4097" width="36.54296875" style="109" customWidth="1"/>
    <col min="4098" max="4098" width="35.90625" style="109" customWidth="1"/>
    <col min="4099" max="4099" width="22" style="109" customWidth="1"/>
    <col min="4100" max="4352" width="11.453125" style="109"/>
    <col min="4353" max="4353" width="36.54296875" style="109" customWidth="1"/>
    <col min="4354" max="4354" width="35.90625" style="109" customWidth="1"/>
    <col min="4355" max="4355" width="22" style="109" customWidth="1"/>
    <col min="4356" max="4608" width="11.453125" style="109"/>
    <col min="4609" max="4609" width="36.54296875" style="109" customWidth="1"/>
    <col min="4610" max="4610" width="35.90625" style="109" customWidth="1"/>
    <col min="4611" max="4611" width="22" style="109" customWidth="1"/>
    <col min="4612" max="4864" width="11.453125" style="109"/>
    <col min="4865" max="4865" width="36.54296875" style="109" customWidth="1"/>
    <col min="4866" max="4866" width="35.90625" style="109" customWidth="1"/>
    <col min="4867" max="4867" width="22" style="109" customWidth="1"/>
    <col min="4868" max="5120" width="11.453125" style="109"/>
    <col min="5121" max="5121" width="36.54296875" style="109" customWidth="1"/>
    <col min="5122" max="5122" width="35.90625" style="109" customWidth="1"/>
    <col min="5123" max="5123" width="22" style="109" customWidth="1"/>
    <col min="5124" max="5376" width="11.453125" style="109"/>
    <col min="5377" max="5377" width="36.54296875" style="109" customWidth="1"/>
    <col min="5378" max="5378" width="35.90625" style="109" customWidth="1"/>
    <col min="5379" max="5379" width="22" style="109" customWidth="1"/>
    <col min="5380" max="5632" width="11.453125" style="109"/>
    <col min="5633" max="5633" width="36.54296875" style="109" customWidth="1"/>
    <col min="5634" max="5634" width="35.90625" style="109" customWidth="1"/>
    <col min="5635" max="5635" width="22" style="109" customWidth="1"/>
    <col min="5636" max="5888" width="11.453125" style="109"/>
    <col min="5889" max="5889" width="36.54296875" style="109" customWidth="1"/>
    <col min="5890" max="5890" width="35.90625" style="109" customWidth="1"/>
    <col min="5891" max="5891" width="22" style="109" customWidth="1"/>
    <col min="5892" max="6144" width="11.453125" style="109"/>
    <col min="6145" max="6145" width="36.54296875" style="109" customWidth="1"/>
    <col min="6146" max="6146" width="35.90625" style="109" customWidth="1"/>
    <col min="6147" max="6147" width="22" style="109" customWidth="1"/>
    <col min="6148" max="6400" width="11.453125" style="109"/>
    <col min="6401" max="6401" width="36.54296875" style="109" customWidth="1"/>
    <col min="6402" max="6402" width="35.90625" style="109" customWidth="1"/>
    <col min="6403" max="6403" width="22" style="109" customWidth="1"/>
    <col min="6404" max="6656" width="11.453125" style="109"/>
    <col min="6657" max="6657" width="36.54296875" style="109" customWidth="1"/>
    <col min="6658" max="6658" width="35.90625" style="109" customWidth="1"/>
    <col min="6659" max="6659" width="22" style="109" customWidth="1"/>
    <col min="6660" max="6912" width="11.453125" style="109"/>
    <col min="6913" max="6913" width="36.54296875" style="109" customWidth="1"/>
    <col min="6914" max="6914" width="35.90625" style="109" customWidth="1"/>
    <col min="6915" max="6915" width="22" style="109" customWidth="1"/>
    <col min="6916" max="7168" width="11.453125" style="109"/>
    <col min="7169" max="7169" width="36.54296875" style="109" customWidth="1"/>
    <col min="7170" max="7170" width="35.90625" style="109" customWidth="1"/>
    <col min="7171" max="7171" width="22" style="109" customWidth="1"/>
    <col min="7172" max="7424" width="11.453125" style="109"/>
    <col min="7425" max="7425" width="36.54296875" style="109" customWidth="1"/>
    <col min="7426" max="7426" width="35.90625" style="109" customWidth="1"/>
    <col min="7427" max="7427" width="22" style="109" customWidth="1"/>
    <col min="7428" max="7680" width="11.453125" style="109"/>
    <col min="7681" max="7681" width="36.54296875" style="109" customWidth="1"/>
    <col min="7682" max="7682" width="35.90625" style="109" customWidth="1"/>
    <col min="7683" max="7683" width="22" style="109" customWidth="1"/>
    <col min="7684" max="7936" width="11.453125" style="109"/>
    <col min="7937" max="7937" width="36.54296875" style="109" customWidth="1"/>
    <col min="7938" max="7938" width="35.90625" style="109" customWidth="1"/>
    <col min="7939" max="7939" width="22" style="109" customWidth="1"/>
    <col min="7940" max="8192" width="11.453125" style="109"/>
    <col min="8193" max="8193" width="36.54296875" style="109" customWidth="1"/>
    <col min="8194" max="8194" width="35.90625" style="109" customWidth="1"/>
    <col min="8195" max="8195" width="22" style="109" customWidth="1"/>
    <col min="8196" max="8448" width="11.453125" style="109"/>
    <col min="8449" max="8449" width="36.54296875" style="109" customWidth="1"/>
    <col min="8450" max="8450" width="35.90625" style="109" customWidth="1"/>
    <col min="8451" max="8451" width="22" style="109" customWidth="1"/>
    <col min="8452" max="8704" width="11.453125" style="109"/>
    <col min="8705" max="8705" width="36.54296875" style="109" customWidth="1"/>
    <col min="8706" max="8706" width="35.90625" style="109" customWidth="1"/>
    <col min="8707" max="8707" width="22" style="109" customWidth="1"/>
    <col min="8708" max="8960" width="11.453125" style="109"/>
    <col min="8961" max="8961" width="36.54296875" style="109" customWidth="1"/>
    <col min="8962" max="8962" width="35.90625" style="109" customWidth="1"/>
    <col min="8963" max="8963" width="22" style="109" customWidth="1"/>
    <col min="8964" max="9216" width="11.453125" style="109"/>
    <col min="9217" max="9217" width="36.54296875" style="109" customWidth="1"/>
    <col min="9218" max="9218" width="35.90625" style="109" customWidth="1"/>
    <col min="9219" max="9219" width="22" style="109" customWidth="1"/>
    <col min="9220" max="9472" width="11.453125" style="109"/>
    <col min="9473" max="9473" width="36.54296875" style="109" customWidth="1"/>
    <col min="9474" max="9474" width="35.90625" style="109" customWidth="1"/>
    <col min="9475" max="9475" width="22" style="109" customWidth="1"/>
    <col min="9476" max="9728" width="11.453125" style="109"/>
    <col min="9729" max="9729" width="36.54296875" style="109" customWidth="1"/>
    <col min="9730" max="9730" width="35.90625" style="109" customWidth="1"/>
    <col min="9731" max="9731" width="22" style="109" customWidth="1"/>
    <col min="9732" max="9984" width="11.453125" style="109"/>
    <col min="9985" max="9985" width="36.54296875" style="109" customWidth="1"/>
    <col min="9986" max="9986" width="35.90625" style="109" customWidth="1"/>
    <col min="9987" max="9987" width="22" style="109" customWidth="1"/>
    <col min="9988" max="10240" width="11.453125" style="109"/>
    <col min="10241" max="10241" width="36.54296875" style="109" customWidth="1"/>
    <col min="10242" max="10242" width="35.90625" style="109" customWidth="1"/>
    <col min="10243" max="10243" width="22" style="109" customWidth="1"/>
    <col min="10244" max="10496" width="11.453125" style="109"/>
    <col min="10497" max="10497" width="36.54296875" style="109" customWidth="1"/>
    <col min="10498" max="10498" width="35.90625" style="109" customWidth="1"/>
    <col min="10499" max="10499" width="22" style="109" customWidth="1"/>
    <col min="10500" max="10752" width="11.453125" style="109"/>
    <col min="10753" max="10753" width="36.54296875" style="109" customWidth="1"/>
    <col min="10754" max="10754" width="35.90625" style="109" customWidth="1"/>
    <col min="10755" max="10755" width="22" style="109" customWidth="1"/>
    <col min="10756" max="11008" width="11.453125" style="109"/>
    <col min="11009" max="11009" width="36.54296875" style="109" customWidth="1"/>
    <col min="11010" max="11010" width="35.90625" style="109" customWidth="1"/>
    <col min="11011" max="11011" width="22" style="109" customWidth="1"/>
    <col min="11012" max="11264" width="11.453125" style="109"/>
    <col min="11265" max="11265" width="36.54296875" style="109" customWidth="1"/>
    <col min="11266" max="11266" width="35.90625" style="109" customWidth="1"/>
    <col min="11267" max="11267" width="22" style="109" customWidth="1"/>
    <col min="11268" max="11520" width="11.453125" style="109"/>
    <col min="11521" max="11521" width="36.54296875" style="109" customWidth="1"/>
    <col min="11522" max="11522" width="35.90625" style="109" customWidth="1"/>
    <col min="11523" max="11523" width="22" style="109" customWidth="1"/>
    <col min="11524" max="11776" width="11.453125" style="109"/>
    <col min="11777" max="11777" width="36.54296875" style="109" customWidth="1"/>
    <col min="11778" max="11778" width="35.90625" style="109" customWidth="1"/>
    <col min="11779" max="11779" width="22" style="109" customWidth="1"/>
    <col min="11780" max="12032" width="11.453125" style="109"/>
    <col min="12033" max="12033" width="36.54296875" style="109" customWidth="1"/>
    <col min="12034" max="12034" width="35.90625" style="109" customWidth="1"/>
    <col min="12035" max="12035" width="22" style="109" customWidth="1"/>
    <col min="12036" max="12288" width="11.453125" style="109"/>
    <col min="12289" max="12289" width="36.54296875" style="109" customWidth="1"/>
    <col min="12290" max="12290" width="35.90625" style="109" customWidth="1"/>
    <col min="12291" max="12291" width="22" style="109" customWidth="1"/>
    <col min="12292" max="12544" width="11.453125" style="109"/>
    <col min="12545" max="12545" width="36.54296875" style="109" customWidth="1"/>
    <col min="12546" max="12546" width="35.90625" style="109" customWidth="1"/>
    <col min="12547" max="12547" width="22" style="109" customWidth="1"/>
    <col min="12548" max="12800" width="11.453125" style="109"/>
    <col min="12801" max="12801" width="36.54296875" style="109" customWidth="1"/>
    <col min="12802" max="12802" width="35.90625" style="109" customWidth="1"/>
    <col min="12803" max="12803" width="22" style="109" customWidth="1"/>
    <col min="12804" max="13056" width="11.453125" style="109"/>
    <col min="13057" max="13057" width="36.54296875" style="109" customWidth="1"/>
    <col min="13058" max="13058" width="35.90625" style="109" customWidth="1"/>
    <col min="13059" max="13059" width="22" style="109" customWidth="1"/>
    <col min="13060" max="13312" width="11.453125" style="109"/>
    <col min="13313" max="13313" width="36.54296875" style="109" customWidth="1"/>
    <col min="13314" max="13314" width="35.90625" style="109" customWidth="1"/>
    <col min="13315" max="13315" width="22" style="109" customWidth="1"/>
    <col min="13316" max="13568" width="11.453125" style="109"/>
    <col min="13569" max="13569" width="36.54296875" style="109" customWidth="1"/>
    <col min="13570" max="13570" width="35.90625" style="109" customWidth="1"/>
    <col min="13571" max="13571" width="22" style="109" customWidth="1"/>
    <col min="13572" max="13824" width="11.453125" style="109"/>
    <col min="13825" max="13825" width="36.54296875" style="109" customWidth="1"/>
    <col min="13826" max="13826" width="35.90625" style="109" customWidth="1"/>
    <col min="13827" max="13827" width="22" style="109" customWidth="1"/>
    <col min="13828" max="14080" width="11.453125" style="109"/>
    <col min="14081" max="14081" width="36.54296875" style="109" customWidth="1"/>
    <col min="14082" max="14082" width="35.90625" style="109" customWidth="1"/>
    <col min="14083" max="14083" width="22" style="109" customWidth="1"/>
    <col min="14084" max="14336" width="11.453125" style="109"/>
    <col min="14337" max="14337" width="36.54296875" style="109" customWidth="1"/>
    <col min="14338" max="14338" width="35.90625" style="109" customWidth="1"/>
    <col min="14339" max="14339" width="22" style="109" customWidth="1"/>
    <col min="14340" max="14592" width="11.453125" style="109"/>
    <col min="14593" max="14593" width="36.54296875" style="109" customWidth="1"/>
    <col min="14594" max="14594" width="35.90625" style="109" customWidth="1"/>
    <col min="14595" max="14595" width="22" style="109" customWidth="1"/>
    <col min="14596" max="14848" width="11.453125" style="109"/>
    <col min="14849" max="14849" width="36.54296875" style="109" customWidth="1"/>
    <col min="14850" max="14850" width="35.90625" style="109" customWidth="1"/>
    <col min="14851" max="14851" width="22" style="109" customWidth="1"/>
    <col min="14852" max="15104" width="11.453125" style="109"/>
    <col min="15105" max="15105" width="36.54296875" style="109" customWidth="1"/>
    <col min="15106" max="15106" width="35.90625" style="109" customWidth="1"/>
    <col min="15107" max="15107" width="22" style="109" customWidth="1"/>
    <col min="15108" max="15360" width="11.453125" style="109"/>
    <col min="15361" max="15361" width="36.54296875" style="109" customWidth="1"/>
    <col min="15362" max="15362" width="35.90625" style="109" customWidth="1"/>
    <col min="15363" max="15363" width="22" style="109" customWidth="1"/>
    <col min="15364" max="15616" width="11.453125" style="109"/>
    <col min="15617" max="15617" width="36.54296875" style="109" customWidth="1"/>
    <col min="15618" max="15618" width="35.90625" style="109" customWidth="1"/>
    <col min="15619" max="15619" width="22" style="109" customWidth="1"/>
    <col min="15620" max="15872" width="11.453125" style="109"/>
    <col min="15873" max="15873" width="36.54296875" style="109" customWidth="1"/>
    <col min="15874" max="15874" width="35.90625" style="109" customWidth="1"/>
    <col min="15875" max="15875" width="22" style="109" customWidth="1"/>
    <col min="15876" max="16128" width="11.453125" style="109"/>
    <col min="16129" max="16129" width="36.54296875" style="109" customWidth="1"/>
    <col min="16130" max="16130" width="35.90625" style="109" customWidth="1"/>
    <col min="16131" max="16131" width="22" style="109" customWidth="1"/>
    <col min="16132" max="16384" width="11.453125" style="109"/>
  </cols>
  <sheetData>
    <row r="1" spans="1:29" ht="9.75" customHeight="1" x14ac:dyDescent="0.35"/>
    <row r="2" spans="1:29" s="120" customFormat="1" ht="15.5" x14ac:dyDescent="0.35">
      <c r="A2" s="150" t="str">
        <f ca="1">IF(Data!A2="","",Data!M1)</f>
        <v/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29" s="120" customFormat="1" ht="15.5" x14ac:dyDescent="0.35">
      <c r="A3" s="151" t="s">
        <v>914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</row>
    <row r="4" spans="1:29" s="120" customFormat="1" ht="15.5" x14ac:dyDescent="0.35">
      <c r="A4" s="150" t="str">
        <f ca="1">IF(Data!A2="","",CONCATENATE("Del 01 de enero ",Data!$D$2," al ",VLOOKUP(Data!C2,Data!F1:H24,2,FALSE)," ","de"," ",Data!D2))</f>
        <v/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</row>
    <row r="5" spans="1:29" s="119" customFormat="1" ht="18" customHeight="1" x14ac:dyDescent="0.35">
      <c r="A5" s="149" t="s">
        <v>1580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</row>
    <row r="6" spans="1:29" s="5" customFormat="1" ht="37.5" customHeight="1" x14ac:dyDescent="0.35">
      <c r="A6" s="106" t="s">
        <v>916</v>
      </c>
      <c r="B6" s="188" t="s">
        <v>917</v>
      </c>
      <c r="C6" s="188"/>
      <c r="D6" s="188" t="s">
        <v>918</v>
      </c>
      <c r="E6" s="188"/>
      <c r="F6" s="188" t="s">
        <v>919</v>
      </c>
      <c r="G6" s="188"/>
      <c r="H6" s="188" t="s">
        <v>920</v>
      </c>
      <c r="I6" s="188"/>
      <c r="J6" s="188" t="s">
        <v>921</v>
      </c>
      <c r="K6" s="188"/>
      <c r="L6" s="188" t="s">
        <v>922</v>
      </c>
      <c r="M6" s="188"/>
      <c r="N6" s="188" t="s">
        <v>923</v>
      </c>
      <c r="O6" s="188"/>
      <c r="P6" s="188" t="s">
        <v>924</v>
      </c>
      <c r="Q6" s="188"/>
      <c r="R6" s="188" t="s">
        <v>925</v>
      </c>
      <c r="S6" s="188"/>
      <c r="T6" s="188" t="s">
        <v>926</v>
      </c>
      <c r="U6" s="188"/>
      <c r="V6" s="188" t="s">
        <v>927</v>
      </c>
      <c r="W6" s="188"/>
      <c r="X6" s="188" t="s">
        <v>928</v>
      </c>
      <c r="Y6" s="188"/>
      <c r="Z6" s="188" t="s">
        <v>1674</v>
      </c>
      <c r="AA6" s="188"/>
      <c r="AB6" s="188" t="s">
        <v>1675</v>
      </c>
      <c r="AC6" s="190"/>
    </row>
    <row r="7" spans="1:29" s="110" customFormat="1" ht="23.25" customHeight="1" x14ac:dyDescent="0.35">
      <c r="A7" s="121" t="s">
        <v>1676</v>
      </c>
      <c r="B7" s="117" t="str">
        <f ca="1">IF(Data!$A$2="","",Data!$D$2)</f>
        <v/>
      </c>
      <c r="C7" s="118" t="str">
        <f ca="1">IF(Data!$A$2="","",Data!$D$2-1)</f>
        <v/>
      </c>
      <c r="D7" s="117" t="str">
        <f ca="1">IF(Data!$A$2="","",Data!$D$2)</f>
        <v/>
      </c>
      <c r="E7" s="118" t="str">
        <f ca="1">IF(Data!$A$2="","",Data!$D$2-1)</f>
        <v/>
      </c>
      <c r="F7" s="117" t="str">
        <f ca="1">IF(Data!$A$2="","",Data!$D$2)</f>
        <v/>
      </c>
      <c r="G7" s="118" t="str">
        <f ca="1">IF(Data!$A$2="","",Data!$D$2-1)</f>
        <v/>
      </c>
      <c r="H7" s="117" t="str">
        <f ca="1">IF(Data!$A$2="","",Data!$D$2)</f>
        <v/>
      </c>
      <c r="I7" s="118" t="str">
        <f ca="1">IF(Data!$A$2="","",Data!$D$2-1)</f>
        <v/>
      </c>
      <c r="J7" s="117" t="str">
        <f ca="1">IF(Data!$A$2="","",Data!$D$2)</f>
        <v/>
      </c>
      <c r="K7" s="118" t="str">
        <f ca="1">IF(Data!$A$2="","",Data!$D$2-1)</f>
        <v/>
      </c>
      <c r="L7" s="117" t="str">
        <f ca="1">IF(Data!$A$2="","",Data!$D$2)</f>
        <v/>
      </c>
      <c r="M7" s="118" t="str">
        <f ca="1">IF(Data!$A$2="","",Data!$D$2-1)</f>
        <v/>
      </c>
      <c r="N7" s="117" t="str">
        <f ca="1">IF(Data!$A$2="","",Data!$D$2)</f>
        <v/>
      </c>
      <c r="O7" s="118" t="str">
        <f ca="1">IF(Data!$A$2="","",Data!$D$2-1)</f>
        <v/>
      </c>
      <c r="P7" s="117" t="str">
        <f ca="1">IF(Data!$A$2="","",Data!$D$2)</f>
        <v/>
      </c>
      <c r="Q7" s="118" t="str">
        <f ca="1">IF(Data!$A$2="","",Data!$D$2-1)</f>
        <v/>
      </c>
      <c r="R7" s="117" t="str">
        <f ca="1">IF(Data!$A$2="","",Data!$D$2)</f>
        <v/>
      </c>
      <c r="S7" s="118" t="str">
        <f ca="1">IF(Data!$A$2="","",Data!$D$2-1)</f>
        <v/>
      </c>
      <c r="T7" s="117" t="str">
        <f ca="1">IF(Data!$A$2="","",Data!$D$2)</f>
        <v/>
      </c>
      <c r="U7" s="118" t="str">
        <f ca="1">IF(Data!$A$2="","",Data!$D$2-1)</f>
        <v/>
      </c>
      <c r="V7" s="117" t="str">
        <f ca="1">IF(Data!$A$2="","",Data!$D$2)</f>
        <v/>
      </c>
      <c r="W7" s="118" t="str">
        <f ca="1">IF(Data!$A$2="","",Data!$D$2-1)</f>
        <v/>
      </c>
      <c r="X7" s="117" t="str">
        <f ca="1">IF(Data!$A$2="","",Data!$D$2)</f>
        <v/>
      </c>
      <c r="Y7" s="118" t="str">
        <f ca="1">IF(Data!$A$2="","",Data!$D$2-1)</f>
        <v/>
      </c>
      <c r="Z7" s="117" t="str">
        <f ca="1">IF(Data!$A$2="","",Data!$D$2)</f>
        <v/>
      </c>
      <c r="AA7" s="118" t="str">
        <f ca="1">IF(Data!$A$2="","",Data!$D$2-1)</f>
        <v/>
      </c>
      <c r="AB7" s="117" t="str">
        <f ca="1">IF(Data!$A$2="","",Data!$D$2)</f>
        <v/>
      </c>
      <c r="AC7" s="118" t="str">
        <f ca="1">IF(Data!$A$2="","",Data!$D$2-1)</f>
        <v/>
      </c>
    </row>
    <row r="8" spans="1:29" ht="23.25" customHeight="1" x14ac:dyDescent="0.35">
      <c r="A8" s="122" t="s">
        <v>931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</row>
    <row r="9" spans="1:29" ht="33" customHeight="1" x14ac:dyDescent="0.35">
      <c r="A9" s="111" t="s">
        <v>932</v>
      </c>
      <c r="B9" s="116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3"/>
      <c r="AA9" s="113" t="s">
        <v>1581</v>
      </c>
      <c r="AB9" s="113" t="s">
        <v>1581</v>
      </c>
      <c r="AC9" s="113" t="s">
        <v>1581</v>
      </c>
    </row>
    <row r="10" spans="1:29" ht="33" customHeight="1" x14ac:dyDescent="0.35">
      <c r="A10" s="111" t="s">
        <v>933</v>
      </c>
      <c r="B10" s="116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 t="s">
        <v>1581</v>
      </c>
      <c r="AA10" s="113" t="s">
        <v>1581</v>
      </c>
      <c r="AB10" s="113" t="s">
        <v>1581</v>
      </c>
      <c r="AC10" s="113" t="s">
        <v>1581</v>
      </c>
    </row>
    <row r="11" spans="1:29" ht="33" customHeight="1" x14ac:dyDescent="0.35">
      <c r="A11" s="111" t="s">
        <v>934</v>
      </c>
      <c r="B11" s="116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 t="s">
        <v>1581</v>
      </c>
      <c r="AA11" s="113" t="s">
        <v>1581</v>
      </c>
      <c r="AB11" s="113" t="s">
        <v>1581</v>
      </c>
      <c r="AC11" s="113" t="s">
        <v>1581</v>
      </c>
    </row>
    <row r="12" spans="1:29" ht="21" customHeight="1" x14ac:dyDescent="0.35">
      <c r="A12" s="123" t="s">
        <v>1680</v>
      </c>
      <c r="B12" s="124" t="s">
        <v>1581</v>
      </c>
      <c r="C12" s="124" t="s">
        <v>1581</v>
      </c>
      <c r="D12" s="124" t="s">
        <v>1581</v>
      </c>
      <c r="E12" s="124" t="s">
        <v>1581</v>
      </c>
      <c r="F12" s="124" t="s">
        <v>1581</v>
      </c>
      <c r="G12" s="124" t="s">
        <v>1581</v>
      </c>
      <c r="H12" s="124" t="s">
        <v>1581</v>
      </c>
      <c r="I12" s="124" t="s">
        <v>1581</v>
      </c>
      <c r="J12" s="124" t="s">
        <v>1581</v>
      </c>
      <c r="K12" s="124" t="s">
        <v>1581</v>
      </c>
      <c r="L12" s="124" t="s">
        <v>1581</v>
      </c>
      <c r="M12" s="124" t="s">
        <v>1581</v>
      </c>
      <c r="N12" s="124" t="s">
        <v>1581</v>
      </c>
      <c r="O12" s="124" t="s">
        <v>1581</v>
      </c>
      <c r="P12" s="124" t="s">
        <v>1581</v>
      </c>
      <c r="Q12" s="124" t="s">
        <v>1581</v>
      </c>
      <c r="R12" s="124" t="s">
        <v>1581</v>
      </c>
      <c r="S12" s="124" t="s">
        <v>1581</v>
      </c>
      <c r="T12" s="124" t="s">
        <v>1581</v>
      </c>
      <c r="U12" s="124" t="s">
        <v>1581</v>
      </c>
      <c r="V12" s="124" t="s">
        <v>1581</v>
      </c>
      <c r="W12" s="124" t="s">
        <v>1581</v>
      </c>
      <c r="X12" s="124" t="s">
        <v>1581</v>
      </c>
      <c r="Y12" s="124" t="s">
        <v>1581</v>
      </c>
      <c r="Z12" s="124" t="s">
        <v>1581</v>
      </c>
      <c r="AA12" s="124" t="s">
        <v>1581</v>
      </c>
      <c r="AB12" s="124" t="s">
        <v>1581</v>
      </c>
      <c r="AC12" s="124" t="s">
        <v>1581</v>
      </c>
    </row>
    <row r="13" spans="1:29" ht="21" customHeight="1" x14ac:dyDescent="0.35">
      <c r="A13" s="122" t="s">
        <v>935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</row>
    <row r="14" spans="1:29" ht="33" customHeight="1" x14ac:dyDescent="0.35">
      <c r="A14" s="111" t="s">
        <v>936</v>
      </c>
      <c r="B14" s="116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3" t="s">
        <v>937</v>
      </c>
      <c r="AA14" s="113" t="s">
        <v>937</v>
      </c>
      <c r="AB14" s="113" t="s">
        <v>937</v>
      </c>
      <c r="AC14" s="113" t="s">
        <v>937</v>
      </c>
    </row>
    <row r="15" spans="1:29" ht="33" customHeight="1" x14ac:dyDescent="0.35">
      <c r="A15" s="111" t="s">
        <v>933</v>
      </c>
      <c r="B15" s="116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 t="s">
        <v>937</v>
      </c>
      <c r="AA15" s="113" t="s">
        <v>937</v>
      </c>
      <c r="AB15" s="113" t="s">
        <v>937</v>
      </c>
      <c r="AC15" s="113" t="s">
        <v>937</v>
      </c>
    </row>
    <row r="16" spans="1:29" ht="33" customHeight="1" x14ac:dyDescent="0.35">
      <c r="A16" s="111" t="s">
        <v>938</v>
      </c>
      <c r="B16" s="116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 t="s">
        <v>937</v>
      </c>
      <c r="AA16" s="113" t="s">
        <v>937</v>
      </c>
      <c r="AB16" s="113" t="s">
        <v>937</v>
      </c>
      <c r="AC16" s="113" t="s">
        <v>937</v>
      </c>
    </row>
    <row r="17" spans="1:29" ht="21" customHeight="1" x14ac:dyDescent="0.35">
      <c r="A17" s="123" t="s">
        <v>1681</v>
      </c>
      <c r="B17" s="124" t="s">
        <v>937</v>
      </c>
      <c r="C17" s="124" t="s">
        <v>937</v>
      </c>
      <c r="D17" s="124" t="s">
        <v>937</v>
      </c>
      <c r="E17" s="124" t="s">
        <v>937</v>
      </c>
      <c r="F17" s="124" t="s">
        <v>937</v>
      </c>
      <c r="G17" s="124" t="s">
        <v>937</v>
      </c>
      <c r="H17" s="124" t="s">
        <v>937</v>
      </c>
      <c r="I17" s="124" t="s">
        <v>937</v>
      </c>
      <c r="J17" s="124" t="s">
        <v>937</v>
      </c>
      <c r="K17" s="124" t="s">
        <v>937</v>
      </c>
      <c r="L17" s="124" t="s">
        <v>937</v>
      </c>
      <c r="M17" s="124" t="s">
        <v>937</v>
      </c>
      <c r="N17" s="124" t="s">
        <v>937</v>
      </c>
      <c r="O17" s="124" t="s">
        <v>937</v>
      </c>
      <c r="P17" s="124" t="s">
        <v>937</v>
      </c>
      <c r="Q17" s="124" t="s">
        <v>937</v>
      </c>
      <c r="R17" s="124" t="s">
        <v>937</v>
      </c>
      <c r="S17" s="124" t="s">
        <v>937</v>
      </c>
      <c r="T17" s="124" t="s">
        <v>937</v>
      </c>
      <c r="U17" s="124" t="s">
        <v>937</v>
      </c>
      <c r="V17" s="124" t="s">
        <v>937</v>
      </c>
      <c r="W17" s="124" t="s">
        <v>937</v>
      </c>
      <c r="X17" s="124" t="s">
        <v>937</v>
      </c>
      <c r="Y17" s="124" t="s">
        <v>937</v>
      </c>
      <c r="Z17" s="124" t="s">
        <v>937</v>
      </c>
      <c r="AA17" s="124" t="s">
        <v>937</v>
      </c>
      <c r="AB17" s="124" t="s">
        <v>937</v>
      </c>
      <c r="AC17" s="124" t="s">
        <v>937</v>
      </c>
    </row>
    <row r="18" spans="1:29" ht="28" x14ac:dyDescent="0.35">
      <c r="A18" s="125" t="s">
        <v>1677</v>
      </c>
      <c r="B18" s="126" t="s">
        <v>1581</v>
      </c>
      <c r="C18" s="126" t="s">
        <v>1581</v>
      </c>
      <c r="D18" s="126" t="s">
        <v>1581</v>
      </c>
      <c r="E18" s="126" t="s">
        <v>1581</v>
      </c>
      <c r="F18" s="126" t="s">
        <v>1581</v>
      </c>
      <c r="G18" s="126" t="s">
        <v>1581</v>
      </c>
      <c r="H18" s="126" t="s">
        <v>1581</v>
      </c>
      <c r="I18" s="126" t="s">
        <v>1581</v>
      </c>
      <c r="J18" s="126" t="s">
        <v>1581</v>
      </c>
      <c r="K18" s="126" t="s">
        <v>1581</v>
      </c>
      <c r="L18" s="126" t="s">
        <v>1581</v>
      </c>
      <c r="M18" s="126" t="s">
        <v>1581</v>
      </c>
      <c r="N18" s="126" t="s">
        <v>1581</v>
      </c>
      <c r="O18" s="126" t="s">
        <v>1581</v>
      </c>
      <c r="P18" s="126" t="s">
        <v>1581</v>
      </c>
      <c r="Q18" s="126" t="s">
        <v>1581</v>
      </c>
      <c r="R18" s="126" t="s">
        <v>1581</v>
      </c>
      <c r="S18" s="126" t="s">
        <v>1581</v>
      </c>
      <c r="T18" s="126" t="s">
        <v>1581</v>
      </c>
      <c r="U18" s="126" t="s">
        <v>1581</v>
      </c>
      <c r="V18" s="126" t="s">
        <v>1581</v>
      </c>
      <c r="W18" s="126" t="s">
        <v>1581</v>
      </c>
      <c r="X18" s="126" t="s">
        <v>1581</v>
      </c>
      <c r="Y18" s="126" t="s">
        <v>1581</v>
      </c>
      <c r="Z18" s="126" t="s">
        <v>1581</v>
      </c>
      <c r="AA18" s="126" t="s">
        <v>1581</v>
      </c>
      <c r="AB18" s="126" t="s">
        <v>1581</v>
      </c>
      <c r="AC18" s="126" t="s">
        <v>1581</v>
      </c>
    </row>
    <row r="19" spans="1:29" ht="33" customHeight="1" x14ac:dyDescent="0.35">
      <c r="A19" s="111" t="s">
        <v>939</v>
      </c>
      <c r="B19" s="116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3" t="s">
        <v>937</v>
      </c>
      <c r="AA19" s="113" t="s">
        <v>937</v>
      </c>
      <c r="AB19" s="113" t="s">
        <v>937</v>
      </c>
      <c r="AC19" s="113" t="s">
        <v>937</v>
      </c>
    </row>
    <row r="20" spans="1:29" ht="33" customHeight="1" x14ac:dyDescent="0.35">
      <c r="A20" s="111" t="s">
        <v>1673</v>
      </c>
      <c r="B20" s="116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 t="s">
        <v>1581</v>
      </c>
      <c r="AA20" s="113" t="s">
        <v>1581</v>
      </c>
      <c r="AB20" s="113" t="s">
        <v>1581</v>
      </c>
      <c r="AC20" s="113" t="s">
        <v>1581</v>
      </c>
    </row>
    <row r="21" spans="1:29" ht="33" customHeight="1" x14ac:dyDescent="0.35">
      <c r="A21" s="111" t="s">
        <v>940</v>
      </c>
      <c r="B21" s="116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 t="s">
        <v>1581</v>
      </c>
      <c r="AA21" s="113" t="s">
        <v>1581</v>
      </c>
      <c r="AB21" s="113" t="s">
        <v>1581</v>
      </c>
      <c r="AC21" s="113" t="s">
        <v>1581</v>
      </c>
    </row>
    <row r="22" spans="1:29" ht="27.75" customHeight="1" x14ac:dyDescent="0.35">
      <c r="A22" s="131" t="s">
        <v>1679</v>
      </c>
      <c r="B22" s="127" t="s">
        <v>1581</v>
      </c>
      <c r="C22" s="127" t="s">
        <v>1581</v>
      </c>
      <c r="D22" s="127" t="s">
        <v>1581</v>
      </c>
      <c r="E22" s="127" t="s">
        <v>1581</v>
      </c>
      <c r="F22" s="127" t="s">
        <v>1581</v>
      </c>
      <c r="G22" s="127" t="s">
        <v>1581</v>
      </c>
      <c r="H22" s="127" t="s">
        <v>1581</v>
      </c>
      <c r="I22" s="127" t="s">
        <v>1581</v>
      </c>
      <c r="J22" s="127" t="s">
        <v>1581</v>
      </c>
      <c r="K22" s="127" t="s">
        <v>1581</v>
      </c>
      <c r="L22" s="127" t="s">
        <v>1581</v>
      </c>
      <c r="M22" s="127" t="s">
        <v>1581</v>
      </c>
      <c r="N22" s="127" t="s">
        <v>1581</v>
      </c>
      <c r="O22" s="127" t="s">
        <v>1581</v>
      </c>
      <c r="P22" s="127" t="s">
        <v>1581</v>
      </c>
      <c r="Q22" s="127" t="s">
        <v>1581</v>
      </c>
      <c r="R22" s="127" t="s">
        <v>1581</v>
      </c>
      <c r="S22" s="127" t="s">
        <v>1581</v>
      </c>
      <c r="T22" s="127" t="s">
        <v>1581</v>
      </c>
      <c r="U22" s="127" t="s">
        <v>1581</v>
      </c>
      <c r="V22" s="127" t="s">
        <v>1581</v>
      </c>
      <c r="W22" s="127" t="s">
        <v>1581</v>
      </c>
      <c r="X22" s="127" t="s">
        <v>1581</v>
      </c>
      <c r="Y22" s="127" t="s">
        <v>1581</v>
      </c>
      <c r="Z22" s="127" t="s">
        <v>1581</v>
      </c>
      <c r="AA22" s="127" t="s">
        <v>1581</v>
      </c>
      <c r="AB22" s="127" t="s">
        <v>1581</v>
      </c>
      <c r="AC22" s="127" t="s">
        <v>1581</v>
      </c>
    </row>
    <row r="23" spans="1:29" ht="16.5" customHeight="1" x14ac:dyDescent="0.35">
      <c r="A23" s="187" t="s">
        <v>941</v>
      </c>
      <c r="B23" s="187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</row>
    <row r="24" spans="1:29" x14ac:dyDescent="0.35">
      <c r="A24" s="189"/>
      <c r="B24" s="189"/>
      <c r="C24" s="189"/>
      <c r="D24" s="189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</row>
    <row r="25" spans="1:29" x14ac:dyDescent="0.35">
      <c r="A25" s="191"/>
      <c r="B25" s="191"/>
      <c r="C25" s="191"/>
      <c r="D25" s="191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</row>
    <row r="26" spans="1:29" s="16" customFormat="1" ht="16.5" customHeight="1" x14ac:dyDescent="0.35">
      <c r="B26" s="185"/>
      <c r="C26" s="185"/>
      <c r="D26" s="185"/>
      <c r="F26" s="107"/>
      <c r="G26" s="107"/>
      <c r="H26" s="107"/>
      <c r="J26" s="107"/>
      <c r="K26" s="107"/>
      <c r="L26" s="107"/>
    </row>
    <row r="27" spans="1:29" s="16" customFormat="1" ht="16.5" customHeight="1" x14ac:dyDescent="0.35">
      <c r="B27" s="185"/>
      <c r="C27" s="185"/>
      <c r="D27" s="185"/>
      <c r="F27" s="107"/>
      <c r="G27" s="107"/>
      <c r="H27" s="107"/>
      <c r="J27" s="107"/>
      <c r="K27" s="107"/>
      <c r="L27" s="107"/>
    </row>
    <row r="28" spans="1:29" s="16" customFormat="1" ht="16.5" customHeight="1" x14ac:dyDescent="0.35">
      <c r="B28" s="185"/>
      <c r="C28" s="185"/>
      <c r="D28" s="185"/>
      <c r="F28" s="107"/>
      <c r="G28" s="107"/>
      <c r="H28" s="107"/>
      <c r="J28" s="107"/>
      <c r="K28" s="107"/>
      <c r="L28" s="107"/>
    </row>
    <row r="29" spans="1:29" s="16" customFormat="1" ht="16.5" customHeight="1" x14ac:dyDescent="0.35">
      <c r="B29" s="177" t="s">
        <v>1671</v>
      </c>
      <c r="C29" s="177"/>
      <c r="D29" s="177"/>
      <c r="F29" s="177" t="s">
        <v>1678</v>
      </c>
      <c r="G29" s="177"/>
      <c r="H29" s="177"/>
      <c r="J29" s="177" t="s">
        <v>1578</v>
      </c>
      <c r="K29" s="177"/>
      <c r="L29" s="177"/>
    </row>
    <row r="30" spans="1:29" x14ac:dyDescent="0.35">
      <c r="A30" s="114"/>
    </row>
    <row r="31" spans="1:29" x14ac:dyDescent="0.35">
      <c r="A31" s="114"/>
    </row>
    <row r="32" spans="1:29" x14ac:dyDescent="0.35">
      <c r="A32" s="114"/>
    </row>
    <row r="33" spans="1:29" x14ac:dyDescent="0.35">
      <c r="A33" s="114"/>
    </row>
    <row r="34" spans="1:29" s="120" customFormat="1" ht="15.5" x14ac:dyDescent="0.35">
      <c r="A34" s="186" t="str">
        <f ca="1">IF(Data!A2="","","=Data!M1")</f>
        <v/>
      </c>
      <c r="B34" s="186"/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</row>
    <row r="35" spans="1:29" s="120" customFormat="1" ht="15.5" x14ac:dyDescent="0.35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</row>
    <row r="36" spans="1:29" s="120" customFormat="1" ht="15.5" x14ac:dyDescent="0.35">
      <c r="A36" s="186" t="s">
        <v>914</v>
      </c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</row>
    <row r="37" spans="1:29" s="120" customFormat="1" ht="15.5" x14ac:dyDescent="0.35">
      <c r="A37" s="183" t="s">
        <v>942</v>
      </c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</row>
    <row r="38" spans="1:29" s="120" customFormat="1" ht="15.5" x14ac:dyDescent="0.35">
      <c r="A38" s="163" t="s">
        <v>915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</row>
    <row r="39" spans="1:29" x14ac:dyDescent="0.35">
      <c r="A39" s="182" t="s">
        <v>1580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</row>
    <row r="40" spans="1:29" s="5" customFormat="1" ht="37.5" customHeight="1" x14ac:dyDescent="0.35">
      <c r="A40" s="129" t="s">
        <v>916</v>
      </c>
      <c r="B40" s="181" t="s">
        <v>917</v>
      </c>
      <c r="C40" s="181"/>
      <c r="D40" s="181" t="s">
        <v>918</v>
      </c>
      <c r="E40" s="181"/>
      <c r="F40" s="181" t="s">
        <v>919</v>
      </c>
      <c r="G40" s="181"/>
      <c r="H40" s="181" t="s">
        <v>920</v>
      </c>
      <c r="I40" s="181"/>
      <c r="J40" s="181" t="s">
        <v>921</v>
      </c>
      <c r="K40" s="181"/>
      <c r="L40" s="181" t="s">
        <v>922</v>
      </c>
      <c r="M40" s="181"/>
      <c r="N40" s="181" t="s">
        <v>923</v>
      </c>
      <c r="O40" s="181"/>
      <c r="P40" s="181" t="s">
        <v>924</v>
      </c>
      <c r="Q40" s="181"/>
      <c r="R40" s="181" t="s">
        <v>925</v>
      </c>
      <c r="S40" s="181"/>
      <c r="T40" s="181" t="s">
        <v>926</v>
      </c>
      <c r="U40" s="181"/>
      <c r="V40" s="181" t="s">
        <v>927</v>
      </c>
      <c r="W40" s="181"/>
      <c r="X40" s="181" t="s">
        <v>928</v>
      </c>
      <c r="Y40" s="181"/>
      <c r="Z40" s="181" t="s">
        <v>929</v>
      </c>
      <c r="AA40" s="181"/>
      <c r="AB40" s="181" t="s">
        <v>930</v>
      </c>
      <c r="AC40" s="181"/>
    </row>
    <row r="41" spans="1:29" s="110" customFormat="1" ht="23.25" customHeight="1" x14ac:dyDescent="0.35">
      <c r="A41" s="121" t="s">
        <v>1676</v>
      </c>
      <c r="B41" s="117" t="str">
        <f ca="1">IF(Data!$A$2="","",Data!$D$2)</f>
        <v/>
      </c>
      <c r="C41" s="118" t="str">
        <f ca="1">IF(Data!$A$2="","",Data!$D$2-1)</f>
        <v/>
      </c>
      <c r="D41" s="117" t="str">
        <f ca="1">IF(Data!$A$2="","",Data!$D$2)</f>
        <v/>
      </c>
      <c r="E41" s="118" t="str">
        <f ca="1">IF(Data!$A$2="","",Data!$D$2-1)</f>
        <v/>
      </c>
      <c r="F41" s="117" t="str">
        <f ca="1">IF(Data!$A$2="","",Data!$D$2)</f>
        <v/>
      </c>
      <c r="G41" s="118" t="str">
        <f ca="1">IF(Data!$A$2="","",Data!$D$2-1)</f>
        <v/>
      </c>
      <c r="H41" s="117" t="str">
        <f ca="1">IF(Data!$A$2="","",Data!$D$2)</f>
        <v/>
      </c>
      <c r="I41" s="118" t="str">
        <f ca="1">IF(Data!$A$2="","",Data!$D$2-1)</f>
        <v/>
      </c>
      <c r="J41" s="117" t="str">
        <f ca="1">IF(Data!$A$2="","",Data!$D$2)</f>
        <v/>
      </c>
      <c r="K41" s="118" t="str">
        <f ca="1">IF(Data!$A$2="","",Data!$D$2-1)</f>
        <v/>
      </c>
      <c r="L41" s="117" t="str">
        <f ca="1">IF(Data!$A$2="","",Data!$D$2)</f>
        <v/>
      </c>
      <c r="M41" s="118" t="str">
        <f ca="1">IF(Data!$A$2="","",Data!$D$2-1)</f>
        <v/>
      </c>
      <c r="N41" s="117" t="str">
        <f ca="1">IF(Data!$A$2="","",Data!$D$2)</f>
        <v/>
      </c>
      <c r="O41" s="118" t="str">
        <f ca="1">IF(Data!$A$2="","",Data!$D$2-1)</f>
        <v/>
      </c>
      <c r="P41" s="117" t="str">
        <f ca="1">IF(Data!$A$2="","",Data!$D$2)</f>
        <v/>
      </c>
      <c r="Q41" s="118" t="str">
        <f ca="1">IF(Data!$A$2="","",Data!$D$2-1)</f>
        <v/>
      </c>
      <c r="R41" s="117" t="str">
        <f ca="1">IF(Data!$A$2="","",Data!$D$2)</f>
        <v/>
      </c>
      <c r="S41" s="118" t="str">
        <f ca="1">IF(Data!$A$2="","",Data!$D$2-1)</f>
        <v/>
      </c>
      <c r="T41" s="117" t="str">
        <f ca="1">IF(Data!$A$2="","",Data!$D$2)</f>
        <v/>
      </c>
      <c r="U41" s="118" t="str">
        <f ca="1">IF(Data!$A$2="","",Data!$D$2-1)</f>
        <v/>
      </c>
      <c r="V41" s="117" t="str">
        <f ca="1">IF(Data!$A$2="","",Data!$D$2)</f>
        <v/>
      </c>
      <c r="W41" s="118" t="str">
        <f ca="1">IF(Data!$A$2="","",Data!$D$2-1)</f>
        <v/>
      </c>
      <c r="X41" s="117" t="str">
        <f ca="1">IF(Data!$A$2="","",Data!$D$2)</f>
        <v/>
      </c>
      <c r="Y41" s="118" t="str">
        <f ca="1">IF(Data!$A$2="","",Data!$D$2-1)</f>
        <v/>
      </c>
      <c r="Z41" s="117" t="str">
        <f ca="1">IF(Data!$A$2="","",Data!$D$2)</f>
        <v/>
      </c>
      <c r="AA41" s="118" t="str">
        <f ca="1">IF(Data!$A$2="","",Data!$D$2-1)</f>
        <v/>
      </c>
      <c r="AB41" s="117" t="str">
        <f ca="1">IF(Data!$A$2="","",Data!$D$2)</f>
        <v/>
      </c>
      <c r="AC41" s="118" t="str">
        <f ca="1">IF(Data!$A$2="","",Data!$D$2-1)</f>
        <v/>
      </c>
    </row>
    <row r="42" spans="1:29" ht="33" customHeight="1" x14ac:dyDescent="0.35">
      <c r="A42" s="111" t="s">
        <v>943</v>
      </c>
      <c r="B42" s="116"/>
      <c r="C42" s="112"/>
      <c r="D42" s="112" t="s">
        <v>1581</v>
      </c>
      <c r="E42" s="112" t="s">
        <v>1581</v>
      </c>
      <c r="F42" s="112" t="s">
        <v>1581</v>
      </c>
      <c r="G42" s="112" t="s">
        <v>1581</v>
      </c>
      <c r="H42" s="112" t="s">
        <v>1581</v>
      </c>
      <c r="I42" s="112" t="s">
        <v>1581</v>
      </c>
      <c r="J42" s="112" t="s">
        <v>1581</v>
      </c>
      <c r="K42" s="112" t="s">
        <v>1581</v>
      </c>
      <c r="L42" s="112" t="s">
        <v>1581</v>
      </c>
      <c r="M42" s="112" t="s">
        <v>1581</v>
      </c>
      <c r="N42" s="112" t="s">
        <v>1581</v>
      </c>
      <c r="O42" s="112" t="s">
        <v>1581</v>
      </c>
      <c r="P42" s="112" t="s">
        <v>1581</v>
      </c>
      <c r="Q42" s="112" t="s">
        <v>1581</v>
      </c>
      <c r="R42" s="112" t="s">
        <v>1581</v>
      </c>
      <c r="S42" s="112" t="s">
        <v>1581</v>
      </c>
      <c r="T42" s="112" t="s">
        <v>1581</v>
      </c>
      <c r="U42" s="112" t="s">
        <v>1581</v>
      </c>
      <c r="V42" s="112" t="s">
        <v>1581</v>
      </c>
      <c r="W42" s="112" t="s">
        <v>1581</v>
      </c>
      <c r="X42" s="112" t="s">
        <v>1581</v>
      </c>
      <c r="Y42" s="112" t="s">
        <v>1581</v>
      </c>
      <c r="Z42" s="113" t="s">
        <v>1581</v>
      </c>
      <c r="AA42" s="113" t="s">
        <v>1581</v>
      </c>
      <c r="AB42" s="113" t="s">
        <v>1581</v>
      </c>
      <c r="AC42" s="113" t="s">
        <v>1581</v>
      </c>
    </row>
    <row r="43" spans="1:29" ht="33" customHeight="1" x14ac:dyDescent="0.35">
      <c r="A43" s="111" t="s">
        <v>944</v>
      </c>
      <c r="B43" s="116"/>
      <c r="C43" s="113" t="s">
        <v>1581</v>
      </c>
      <c r="D43" s="113" t="s">
        <v>1581</v>
      </c>
      <c r="E43" s="113" t="s">
        <v>1581</v>
      </c>
      <c r="F43" s="113" t="s">
        <v>1581</v>
      </c>
      <c r="G43" s="113" t="s">
        <v>1581</v>
      </c>
      <c r="H43" s="113" t="s">
        <v>1581</v>
      </c>
      <c r="I43" s="113" t="s">
        <v>1581</v>
      </c>
      <c r="J43" s="113" t="s">
        <v>1581</v>
      </c>
      <c r="K43" s="113" t="s">
        <v>1581</v>
      </c>
      <c r="L43" s="113" t="s">
        <v>1581</v>
      </c>
      <c r="M43" s="113" t="s">
        <v>1581</v>
      </c>
      <c r="N43" s="113" t="s">
        <v>1581</v>
      </c>
      <c r="O43" s="113" t="s">
        <v>1581</v>
      </c>
      <c r="P43" s="113" t="s">
        <v>1581</v>
      </c>
      <c r="Q43" s="113" t="s">
        <v>1581</v>
      </c>
      <c r="R43" s="113" t="s">
        <v>1581</v>
      </c>
      <c r="S43" s="113" t="s">
        <v>1581</v>
      </c>
      <c r="T43" s="113" t="s">
        <v>1581</v>
      </c>
      <c r="U43" s="113" t="s">
        <v>1581</v>
      </c>
      <c r="V43" s="113" t="s">
        <v>1581</v>
      </c>
      <c r="W43" s="113" t="s">
        <v>1581</v>
      </c>
      <c r="X43" s="113" t="s">
        <v>1581</v>
      </c>
      <c r="Y43" s="113" t="s">
        <v>1581</v>
      </c>
      <c r="Z43" s="113" t="s">
        <v>1581</v>
      </c>
      <c r="AA43" s="113" t="s">
        <v>1581</v>
      </c>
      <c r="AB43" s="113" t="s">
        <v>1581</v>
      </c>
      <c r="AC43" s="113" t="s">
        <v>1581</v>
      </c>
    </row>
    <row r="44" spans="1:29" ht="33" customHeight="1" x14ac:dyDescent="0.35">
      <c r="A44" s="111" t="s">
        <v>945</v>
      </c>
      <c r="B44" s="116" t="s">
        <v>1581</v>
      </c>
      <c r="C44" s="113" t="s">
        <v>1581</v>
      </c>
      <c r="D44" s="113" t="s">
        <v>1581</v>
      </c>
      <c r="E44" s="113" t="s">
        <v>1581</v>
      </c>
      <c r="F44" s="113" t="s">
        <v>1581</v>
      </c>
      <c r="G44" s="113" t="s">
        <v>1581</v>
      </c>
      <c r="H44" s="113" t="s">
        <v>1581</v>
      </c>
      <c r="I44" s="113" t="s">
        <v>1581</v>
      </c>
      <c r="J44" s="113" t="s">
        <v>1581</v>
      </c>
      <c r="K44" s="113" t="s">
        <v>1581</v>
      </c>
      <c r="L44" s="113" t="s">
        <v>1581</v>
      </c>
      <c r="M44" s="113" t="s">
        <v>1581</v>
      </c>
      <c r="N44" s="113" t="s">
        <v>1581</v>
      </c>
      <c r="O44" s="113" t="s">
        <v>1581</v>
      </c>
      <c r="P44" s="113" t="s">
        <v>1581</v>
      </c>
      <c r="Q44" s="113" t="s">
        <v>1581</v>
      </c>
      <c r="R44" s="113" t="s">
        <v>1581</v>
      </c>
      <c r="S44" s="113" t="s">
        <v>1581</v>
      </c>
      <c r="T44" s="113" t="s">
        <v>1581</v>
      </c>
      <c r="U44" s="113" t="s">
        <v>1581</v>
      </c>
      <c r="V44" s="113" t="s">
        <v>1581</v>
      </c>
      <c r="W44" s="113" t="s">
        <v>1581</v>
      </c>
      <c r="X44" s="113" t="s">
        <v>1581</v>
      </c>
      <c r="Y44" s="113" t="s">
        <v>1581</v>
      </c>
      <c r="Z44" s="113" t="s">
        <v>1581</v>
      </c>
      <c r="AA44" s="113" t="s">
        <v>1581</v>
      </c>
      <c r="AB44" s="113" t="s">
        <v>1581</v>
      </c>
      <c r="AC44" s="113" t="s">
        <v>1581</v>
      </c>
    </row>
    <row r="45" spans="1:29" ht="21" customHeight="1" x14ac:dyDescent="0.35">
      <c r="A45" s="123" t="s">
        <v>946</v>
      </c>
      <c r="B45" s="124" t="s">
        <v>1581</v>
      </c>
      <c r="C45" s="124" t="s">
        <v>1581</v>
      </c>
      <c r="D45" s="124" t="s">
        <v>1581</v>
      </c>
      <c r="E45" s="124" t="s">
        <v>1581</v>
      </c>
      <c r="F45" s="124" t="s">
        <v>1581</v>
      </c>
      <c r="G45" s="124" t="s">
        <v>1581</v>
      </c>
      <c r="H45" s="124" t="s">
        <v>1581</v>
      </c>
      <c r="I45" s="124" t="s">
        <v>1581</v>
      </c>
      <c r="J45" s="124" t="s">
        <v>1581</v>
      </c>
      <c r="K45" s="124" t="s">
        <v>1581</v>
      </c>
      <c r="L45" s="124" t="s">
        <v>1581</v>
      </c>
      <c r="M45" s="124" t="s">
        <v>1581</v>
      </c>
      <c r="N45" s="124" t="s">
        <v>1581</v>
      </c>
      <c r="O45" s="124" t="s">
        <v>1581</v>
      </c>
      <c r="P45" s="124" t="s">
        <v>1581</v>
      </c>
      <c r="Q45" s="124" t="s">
        <v>1581</v>
      </c>
      <c r="R45" s="124" t="s">
        <v>1581</v>
      </c>
      <c r="S45" s="124" t="s">
        <v>1581</v>
      </c>
      <c r="T45" s="124" t="s">
        <v>1581</v>
      </c>
      <c r="U45" s="124" t="s">
        <v>1581</v>
      </c>
      <c r="V45" s="124" t="s">
        <v>1581</v>
      </c>
      <c r="W45" s="124" t="s">
        <v>1581</v>
      </c>
      <c r="X45" s="124" t="s">
        <v>1581</v>
      </c>
      <c r="Y45" s="124" t="s">
        <v>1581</v>
      </c>
      <c r="Z45" s="124" t="s">
        <v>1581</v>
      </c>
      <c r="AA45" s="124" t="s">
        <v>1581</v>
      </c>
      <c r="AB45" s="124" t="s">
        <v>1581</v>
      </c>
      <c r="AC45" s="124" t="s">
        <v>1581</v>
      </c>
    </row>
    <row r="46" spans="1:29" ht="33" customHeight="1" x14ac:dyDescent="0.35">
      <c r="A46" s="111" t="s">
        <v>947</v>
      </c>
      <c r="B46" s="116"/>
      <c r="C46" s="113" t="s">
        <v>1581</v>
      </c>
      <c r="D46" s="113" t="s">
        <v>1581</v>
      </c>
      <c r="E46" s="113" t="s">
        <v>1581</v>
      </c>
      <c r="F46" s="113" t="s">
        <v>1581</v>
      </c>
      <c r="G46" s="113" t="s">
        <v>1581</v>
      </c>
      <c r="H46" s="113" t="s">
        <v>1581</v>
      </c>
      <c r="I46" s="113" t="s">
        <v>1581</v>
      </c>
      <c r="J46" s="113" t="s">
        <v>1581</v>
      </c>
      <c r="K46" s="113" t="s">
        <v>1581</v>
      </c>
      <c r="L46" s="113" t="s">
        <v>1581</v>
      </c>
      <c r="M46" s="113" t="s">
        <v>1581</v>
      </c>
      <c r="N46" s="113" t="s">
        <v>1581</v>
      </c>
      <c r="O46" s="113" t="s">
        <v>1581</v>
      </c>
      <c r="P46" s="113" t="s">
        <v>1581</v>
      </c>
      <c r="Q46" s="113" t="s">
        <v>1581</v>
      </c>
      <c r="R46" s="113" t="s">
        <v>1581</v>
      </c>
      <c r="S46" s="113" t="s">
        <v>1581</v>
      </c>
      <c r="T46" s="113" t="s">
        <v>1581</v>
      </c>
      <c r="U46" s="113" t="s">
        <v>1581</v>
      </c>
      <c r="V46" s="113" t="s">
        <v>1581</v>
      </c>
      <c r="W46" s="113" t="s">
        <v>1581</v>
      </c>
      <c r="X46" s="113" t="s">
        <v>1581</v>
      </c>
      <c r="Y46" s="113" t="s">
        <v>1581</v>
      </c>
      <c r="Z46" s="113" t="s">
        <v>1581</v>
      </c>
      <c r="AA46" s="113" t="s">
        <v>1581</v>
      </c>
      <c r="AB46" s="113" t="s">
        <v>1581</v>
      </c>
      <c r="AC46" s="113" t="s">
        <v>1581</v>
      </c>
    </row>
    <row r="47" spans="1:29" ht="33" customHeight="1" x14ac:dyDescent="0.35">
      <c r="A47" s="111" t="s">
        <v>948</v>
      </c>
      <c r="B47" s="116" t="s">
        <v>1581</v>
      </c>
      <c r="C47" s="113" t="s">
        <v>1581</v>
      </c>
      <c r="D47" s="113" t="s">
        <v>1581</v>
      </c>
      <c r="E47" s="113" t="s">
        <v>1581</v>
      </c>
      <c r="F47" s="113" t="s">
        <v>1581</v>
      </c>
      <c r="G47" s="113" t="s">
        <v>1581</v>
      </c>
      <c r="H47" s="113" t="s">
        <v>1581</v>
      </c>
      <c r="I47" s="113" t="s">
        <v>1581</v>
      </c>
      <c r="J47" s="113" t="s">
        <v>1581</v>
      </c>
      <c r="K47" s="113" t="s">
        <v>1581</v>
      </c>
      <c r="L47" s="113" t="s">
        <v>1581</v>
      </c>
      <c r="M47" s="113" t="s">
        <v>1581</v>
      </c>
      <c r="N47" s="113" t="s">
        <v>1581</v>
      </c>
      <c r="O47" s="113" t="s">
        <v>1581</v>
      </c>
      <c r="P47" s="113" t="s">
        <v>1581</v>
      </c>
      <c r="Q47" s="113" t="s">
        <v>1581</v>
      </c>
      <c r="R47" s="113" t="s">
        <v>1581</v>
      </c>
      <c r="S47" s="113" t="s">
        <v>1581</v>
      </c>
      <c r="T47" s="113" t="s">
        <v>1581</v>
      </c>
      <c r="U47" s="113" t="s">
        <v>1581</v>
      </c>
      <c r="V47" s="113" t="s">
        <v>1581</v>
      </c>
      <c r="W47" s="113" t="s">
        <v>1581</v>
      </c>
      <c r="X47" s="113" t="s">
        <v>1581</v>
      </c>
      <c r="Y47" s="113" t="s">
        <v>1581</v>
      </c>
      <c r="Z47" s="113" t="s">
        <v>1581</v>
      </c>
      <c r="AA47" s="113" t="s">
        <v>1581</v>
      </c>
      <c r="AB47" s="113" t="s">
        <v>1581</v>
      </c>
      <c r="AC47" s="113" t="s">
        <v>1581</v>
      </c>
    </row>
    <row r="48" spans="1:29" ht="21" customHeight="1" x14ac:dyDescent="0.35">
      <c r="A48" s="123" t="s">
        <v>949</v>
      </c>
      <c r="B48" s="124" t="s">
        <v>1581</v>
      </c>
      <c r="C48" s="124" t="s">
        <v>1581</v>
      </c>
      <c r="D48" s="124" t="s">
        <v>1581</v>
      </c>
      <c r="E48" s="124" t="s">
        <v>1581</v>
      </c>
      <c r="F48" s="124" t="s">
        <v>1581</v>
      </c>
      <c r="G48" s="124" t="s">
        <v>1581</v>
      </c>
      <c r="H48" s="124" t="s">
        <v>1581</v>
      </c>
      <c r="I48" s="124" t="s">
        <v>1581</v>
      </c>
      <c r="J48" s="124" t="s">
        <v>1581</v>
      </c>
      <c r="K48" s="124" t="s">
        <v>1581</v>
      </c>
      <c r="L48" s="124" t="s">
        <v>1581</v>
      </c>
      <c r="M48" s="124" t="s">
        <v>1581</v>
      </c>
      <c r="N48" s="124" t="s">
        <v>1581</v>
      </c>
      <c r="O48" s="124" t="s">
        <v>1581</v>
      </c>
      <c r="P48" s="124" t="s">
        <v>1581</v>
      </c>
      <c r="Q48" s="124" t="s">
        <v>1581</v>
      </c>
      <c r="R48" s="124" t="s">
        <v>1581</v>
      </c>
      <c r="S48" s="124" t="s">
        <v>1581</v>
      </c>
      <c r="T48" s="124" t="s">
        <v>1581</v>
      </c>
      <c r="U48" s="124" t="s">
        <v>1581</v>
      </c>
      <c r="V48" s="124" t="s">
        <v>1581</v>
      </c>
      <c r="W48" s="124" t="s">
        <v>1581</v>
      </c>
      <c r="X48" s="124" t="s">
        <v>1581</v>
      </c>
      <c r="Y48" s="124" t="s">
        <v>1581</v>
      </c>
      <c r="Z48" s="124" t="s">
        <v>1581</v>
      </c>
      <c r="AA48" s="124" t="s">
        <v>1581</v>
      </c>
      <c r="AB48" s="124" t="s">
        <v>1581</v>
      </c>
      <c r="AC48" s="124" t="s">
        <v>1581</v>
      </c>
    </row>
    <row r="49" spans="1:29" ht="16.5" customHeight="1" x14ac:dyDescent="0.35">
      <c r="A49" s="184" t="s">
        <v>941</v>
      </c>
      <c r="B49" s="184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</row>
    <row r="50" spans="1:29" ht="16.5" customHeight="1" x14ac:dyDescent="0.35"/>
    <row r="52" spans="1:29" x14ac:dyDescent="0.35">
      <c r="A52" s="115"/>
    </row>
    <row r="53" spans="1:29" s="16" customFormat="1" ht="16.5" customHeight="1" x14ac:dyDescent="0.35">
      <c r="B53" s="185"/>
      <c r="C53" s="185"/>
      <c r="D53" s="185"/>
      <c r="F53" s="107"/>
      <c r="G53" s="107"/>
      <c r="H53" s="107"/>
      <c r="J53" s="107"/>
      <c r="K53" s="107"/>
      <c r="L53" s="107"/>
    </row>
    <row r="54" spans="1:29" s="16" customFormat="1" ht="16.5" customHeight="1" x14ac:dyDescent="0.35">
      <c r="B54" s="185"/>
      <c r="C54" s="185"/>
      <c r="D54" s="185"/>
      <c r="F54" s="107"/>
      <c r="G54" s="107"/>
      <c r="H54" s="107"/>
      <c r="J54" s="107"/>
      <c r="K54" s="107"/>
      <c r="L54" s="107"/>
    </row>
    <row r="55" spans="1:29" s="16" customFormat="1" ht="16.5" customHeight="1" x14ac:dyDescent="0.35">
      <c r="B55" s="185"/>
      <c r="C55" s="185"/>
      <c r="D55" s="185"/>
      <c r="F55" s="107"/>
      <c r="G55" s="107"/>
      <c r="H55" s="107"/>
      <c r="J55" s="107"/>
      <c r="K55" s="107"/>
      <c r="L55" s="107"/>
    </row>
    <row r="56" spans="1:29" s="16" customFormat="1" ht="16.5" customHeight="1" x14ac:dyDescent="0.35">
      <c r="B56" s="177" t="s">
        <v>1671</v>
      </c>
      <c r="C56" s="177"/>
      <c r="D56" s="177"/>
      <c r="F56" s="177" t="s">
        <v>1678</v>
      </c>
      <c r="G56" s="177"/>
      <c r="H56" s="177"/>
      <c r="J56" s="177" t="s">
        <v>1578</v>
      </c>
      <c r="K56" s="177"/>
      <c r="L56" s="177"/>
    </row>
    <row r="59" spans="1:29" x14ac:dyDescent="0.35">
      <c r="G59" s="16"/>
    </row>
    <row r="60" spans="1:29" x14ac:dyDescent="0.35">
      <c r="G60" s="16"/>
    </row>
    <row r="61" spans="1:29" x14ac:dyDescent="0.35">
      <c r="G61" s="16"/>
    </row>
    <row r="62" spans="1:29" x14ac:dyDescent="0.35">
      <c r="G62" s="16"/>
    </row>
  </sheetData>
  <protectedRanges>
    <protectedRange sqref="E42:AC49 B42:D48 C49:D49" name="Rango2"/>
    <protectedRange sqref="B8:AC23" name="Rango1"/>
    <protectedRange sqref="F53:G53 J53:L53 A53:C53 F26:G26 J26:L26 A26:C26" name="Rango2_1"/>
  </protectedRanges>
  <mergeCells count="45">
    <mergeCell ref="AB6:AC6"/>
    <mergeCell ref="A25:D25"/>
    <mergeCell ref="B6:C6"/>
    <mergeCell ref="D6:E6"/>
    <mergeCell ref="F6:G6"/>
    <mergeCell ref="H6:I6"/>
    <mergeCell ref="J6:K6"/>
    <mergeCell ref="A34:AC34"/>
    <mergeCell ref="A36:AC36"/>
    <mergeCell ref="A23:B23"/>
    <mergeCell ref="P6:Q6"/>
    <mergeCell ref="R6:S6"/>
    <mergeCell ref="T6:U6"/>
    <mergeCell ref="V6:W6"/>
    <mergeCell ref="X6:Y6"/>
    <mergeCell ref="A24:D24"/>
    <mergeCell ref="B26:D28"/>
    <mergeCell ref="B29:D29"/>
    <mergeCell ref="F29:H29"/>
    <mergeCell ref="J29:L29"/>
    <mergeCell ref="L6:M6"/>
    <mergeCell ref="N6:O6"/>
    <mergeCell ref="Z6:AA6"/>
    <mergeCell ref="B56:D56"/>
    <mergeCell ref="B40:C40"/>
    <mergeCell ref="D40:E40"/>
    <mergeCell ref="F40:G40"/>
    <mergeCell ref="H40:I40"/>
    <mergeCell ref="F56:H56"/>
    <mergeCell ref="A49:B49"/>
    <mergeCell ref="B53:D55"/>
    <mergeCell ref="A39:AC39"/>
    <mergeCell ref="J40:K40"/>
    <mergeCell ref="L40:M40"/>
    <mergeCell ref="A38:AC38"/>
    <mergeCell ref="A37:AC37"/>
    <mergeCell ref="J56:L56"/>
    <mergeCell ref="Z40:AA40"/>
    <mergeCell ref="AB40:AC40"/>
    <mergeCell ref="N40:O40"/>
    <mergeCell ref="P40:Q40"/>
    <mergeCell ref="R40:S40"/>
    <mergeCell ref="T40:U40"/>
    <mergeCell ref="V40:W40"/>
    <mergeCell ref="X40:Y40"/>
  </mergeCells>
  <pageMargins left="0.51181102362204722" right="0.31496062992125984" top="1.1417322834645669" bottom="0.74803149606299213" header="0.31496062992125984" footer="0.31496062992125984"/>
  <pageSetup paperSize="5" scale="37" orientation="landscape" r:id="rId1"/>
  <rowBreaks count="1" manualBreakCount="1">
    <brk id="33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/>
  <dimension ref="A1:M355"/>
  <sheetViews>
    <sheetView workbookViewId="0">
      <selection activeCell="C2" sqref="C2"/>
    </sheetView>
  </sheetViews>
  <sheetFormatPr baseColWidth="10" defaultColWidth="11.453125" defaultRowHeight="14.5" x14ac:dyDescent="0.35"/>
  <cols>
    <col min="1" max="1" width="14.08984375" customWidth="1"/>
    <col min="2" max="2" width="15.54296875" customWidth="1"/>
    <col min="3" max="3" width="33.90625" customWidth="1"/>
    <col min="4" max="4" width="14.36328125" customWidth="1"/>
    <col min="7" max="7" width="24.6328125" customWidth="1"/>
    <col min="11" max="11" width="97.6328125" customWidth="1"/>
    <col min="13" max="13" width="75.90625" customWidth="1"/>
  </cols>
  <sheetData>
    <row r="1" spans="1:13" s="1" customFormat="1" ht="18" x14ac:dyDescent="0.4">
      <c r="A1" s="1" t="s">
        <v>1729</v>
      </c>
      <c r="B1" s="1" t="s">
        <v>356</v>
      </c>
      <c r="C1" s="1" t="s">
        <v>358</v>
      </c>
      <c r="D1" s="1" t="s">
        <v>357</v>
      </c>
      <c r="F1" s="145" t="s">
        <v>359</v>
      </c>
      <c r="G1" s="145" t="s">
        <v>906</v>
      </c>
      <c r="H1" s="145">
        <v>2</v>
      </c>
      <c r="J1" s="145" t="s">
        <v>1263</v>
      </c>
      <c r="K1" s="145" t="s">
        <v>950</v>
      </c>
      <c r="L1"/>
      <c r="M1" s="145" t="e">
        <f ca="1">VLOOKUP(B2,$J$1:$K$323,2,FALSE)</f>
        <v>#N/A</v>
      </c>
    </row>
    <row r="2" spans="1:13" x14ac:dyDescent="0.35">
      <c r="A2" t="str">
        <f ca="1">MID(MID(CELL("filename"),FIND("[",CELL("filename"))+1, FIND("]",CELL("filename"))-FIND("[",CELL("filename"))-1), 1, FIND("_",MID(CELL("filename"),FIND("[",CELL("filename"))+1, FIND("]",CELL("filename"))-FIND("[",CELL("filename"))-1))-1)</f>
        <v/>
      </c>
      <c r="B2" t="str">
        <f ca="1">IF(A2="","",MID(A2,1,5))</f>
        <v/>
      </c>
      <c r="C2" t="str">
        <f ca="1">IF(MID(A2,6,1)="M",MID(A2,6,3),MID(A2,6,2))</f>
        <v/>
      </c>
      <c r="D2" t="str">
        <f ca="1">RIGHT(A2,4)</f>
        <v/>
      </c>
      <c r="F2" s="145" t="s">
        <v>360</v>
      </c>
      <c r="G2" s="145" t="s">
        <v>907</v>
      </c>
      <c r="H2" s="145">
        <v>4</v>
      </c>
      <c r="J2" s="145" t="s">
        <v>1264</v>
      </c>
      <c r="K2" s="145" t="s">
        <v>951</v>
      </c>
    </row>
    <row r="3" spans="1:13" x14ac:dyDescent="0.35">
      <c r="F3" s="145" t="s">
        <v>361</v>
      </c>
      <c r="G3" s="145" t="s">
        <v>908</v>
      </c>
      <c r="H3" s="145">
        <v>6</v>
      </c>
      <c r="J3" s="145" t="s">
        <v>1265</v>
      </c>
      <c r="K3" s="145" t="s">
        <v>952</v>
      </c>
    </row>
    <row r="4" spans="1:13" x14ac:dyDescent="0.35">
      <c r="F4" s="145" t="s">
        <v>362</v>
      </c>
      <c r="G4" s="145" t="s">
        <v>909</v>
      </c>
      <c r="H4" s="145">
        <v>8</v>
      </c>
      <c r="J4" s="145" t="s">
        <v>1266</v>
      </c>
      <c r="K4" s="145" t="s">
        <v>953</v>
      </c>
    </row>
    <row r="5" spans="1:13" x14ac:dyDescent="0.35">
      <c r="F5" s="145" t="s">
        <v>363</v>
      </c>
      <c r="G5" s="145" t="s">
        <v>910</v>
      </c>
      <c r="H5" s="145">
        <v>10</v>
      </c>
      <c r="J5" s="145" t="s">
        <v>1267</v>
      </c>
      <c r="K5" s="145" t="s">
        <v>954</v>
      </c>
    </row>
    <row r="6" spans="1:13" x14ac:dyDescent="0.35">
      <c r="F6" s="145" t="s">
        <v>364</v>
      </c>
      <c r="G6" s="145" t="s">
        <v>911</v>
      </c>
      <c r="H6" s="145">
        <v>12</v>
      </c>
      <c r="J6" s="145" t="s">
        <v>1268</v>
      </c>
      <c r="K6" s="145" t="s">
        <v>955</v>
      </c>
    </row>
    <row r="7" spans="1:13" x14ac:dyDescent="0.35">
      <c r="F7" s="145" t="s">
        <v>365</v>
      </c>
      <c r="G7" s="145" t="s">
        <v>912</v>
      </c>
      <c r="H7" s="145">
        <v>3</v>
      </c>
      <c r="J7" s="145" t="s">
        <v>1269</v>
      </c>
      <c r="K7" s="145" t="s">
        <v>956</v>
      </c>
    </row>
    <row r="8" spans="1:13" x14ac:dyDescent="0.35">
      <c r="F8" s="145" t="s">
        <v>366</v>
      </c>
      <c r="G8" s="145" t="s">
        <v>908</v>
      </c>
      <c r="H8" s="145">
        <v>6</v>
      </c>
      <c r="J8" s="145" t="s">
        <v>1270</v>
      </c>
      <c r="K8" s="145" t="s">
        <v>957</v>
      </c>
    </row>
    <row r="9" spans="1:13" x14ac:dyDescent="0.35">
      <c r="F9" s="145" t="s">
        <v>367</v>
      </c>
      <c r="G9" s="145" t="s">
        <v>913</v>
      </c>
      <c r="H9" s="145">
        <v>9</v>
      </c>
      <c r="J9" s="145" t="s">
        <v>1271</v>
      </c>
      <c r="K9" s="145" t="s">
        <v>958</v>
      </c>
    </row>
    <row r="10" spans="1:13" x14ac:dyDescent="0.35">
      <c r="F10" s="145" t="s">
        <v>368</v>
      </c>
      <c r="G10" s="145" t="s">
        <v>911</v>
      </c>
      <c r="H10" s="145">
        <v>12</v>
      </c>
      <c r="J10" s="145" t="s">
        <v>1272</v>
      </c>
      <c r="K10" s="145" t="s">
        <v>959</v>
      </c>
    </row>
    <row r="11" spans="1:13" x14ac:dyDescent="0.35">
      <c r="F11" s="145" t="s">
        <v>369</v>
      </c>
      <c r="G11" s="145" t="s">
        <v>907</v>
      </c>
      <c r="H11" s="145">
        <v>4</v>
      </c>
      <c r="J11" s="145" t="s">
        <v>1273</v>
      </c>
      <c r="K11" s="145" t="s">
        <v>960</v>
      </c>
    </row>
    <row r="12" spans="1:13" x14ac:dyDescent="0.35">
      <c r="F12" s="145" t="s">
        <v>370</v>
      </c>
      <c r="G12" s="145" t="s">
        <v>909</v>
      </c>
      <c r="H12" s="145">
        <v>8</v>
      </c>
      <c r="J12" s="145" t="s">
        <v>1274</v>
      </c>
      <c r="K12" s="145" t="s">
        <v>961</v>
      </c>
    </row>
    <row r="13" spans="1:13" x14ac:dyDescent="0.35">
      <c r="F13" s="145" t="s">
        <v>371</v>
      </c>
      <c r="G13" s="145" t="s">
        <v>911</v>
      </c>
      <c r="H13" s="145">
        <v>12</v>
      </c>
      <c r="J13" s="145" t="s">
        <v>1275</v>
      </c>
      <c r="K13" s="145" t="s">
        <v>962</v>
      </c>
    </row>
    <row r="14" spans="1:13" x14ac:dyDescent="0.35">
      <c r="F14" s="145" t="s">
        <v>372</v>
      </c>
      <c r="G14" s="145" t="s">
        <v>908</v>
      </c>
      <c r="H14" s="145">
        <v>6</v>
      </c>
      <c r="J14" s="145" t="s">
        <v>1276</v>
      </c>
      <c r="K14" s="145" t="s">
        <v>963</v>
      </c>
    </row>
    <row r="15" spans="1:13" x14ac:dyDescent="0.35">
      <c r="F15" s="145" t="s">
        <v>373</v>
      </c>
      <c r="G15" s="145" t="s">
        <v>911</v>
      </c>
      <c r="H15" s="145">
        <v>12</v>
      </c>
      <c r="J15" s="145" t="s">
        <v>1277</v>
      </c>
      <c r="K15" s="145" t="s">
        <v>964</v>
      </c>
    </row>
    <row r="16" spans="1:13" x14ac:dyDescent="0.35">
      <c r="F16" s="145" t="s">
        <v>374</v>
      </c>
      <c r="G16" s="145" t="s">
        <v>911</v>
      </c>
      <c r="H16" s="145">
        <v>12</v>
      </c>
      <c r="J16" s="145" t="s">
        <v>1278</v>
      </c>
      <c r="K16" s="145" t="s">
        <v>965</v>
      </c>
    </row>
    <row r="17" spans="6:11" x14ac:dyDescent="0.35">
      <c r="F17" s="145" t="s">
        <v>1717</v>
      </c>
      <c r="G17" s="145" t="s">
        <v>1718</v>
      </c>
      <c r="H17" s="145">
        <v>1</v>
      </c>
      <c r="J17" s="145" t="s">
        <v>1279</v>
      </c>
      <c r="K17" s="145" t="s">
        <v>966</v>
      </c>
    </row>
    <row r="18" spans="6:11" x14ac:dyDescent="0.35">
      <c r="F18" s="145" t="s">
        <v>1719</v>
      </c>
      <c r="G18" s="145" t="s">
        <v>906</v>
      </c>
      <c r="H18" s="145">
        <v>2</v>
      </c>
      <c r="J18" s="145" t="s">
        <v>1280</v>
      </c>
      <c r="K18" s="145" t="s">
        <v>967</v>
      </c>
    </row>
    <row r="19" spans="6:11" x14ac:dyDescent="0.35">
      <c r="F19" s="145" t="s">
        <v>1720</v>
      </c>
      <c r="G19" s="145" t="s">
        <v>907</v>
      </c>
      <c r="H19" s="145">
        <v>4</v>
      </c>
      <c r="J19" s="145" t="s">
        <v>1281</v>
      </c>
      <c r="K19" s="145" t="s">
        <v>968</v>
      </c>
    </row>
    <row r="20" spans="6:11" x14ac:dyDescent="0.35">
      <c r="F20" s="145" t="s">
        <v>1721</v>
      </c>
      <c r="G20" s="145" t="s">
        <v>1722</v>
      </c>
      <c r="H20" s="145">
        <v>5</v>
      </c>
      <c r="J20" s="145" t="s">
        <v>1282</v>
      </c>
      <c r="K20" s="145" t="s">
        <v>969</v>
      </c>
    </row>
    <row r="21" spans="6:11" x14ac:dyDescent="0.35">
      <c r="F21" s="145" t="s">
        <v>1723</v>
      </c>
      <c r="G21" s="145" t="s">
        <v>1724</v>
      </c>
      <c r="H21" s="145">
        <v>7</v>
      </c>
      <c r="J21" s="145" t="s">
        <v>1283</v>
      </c>
      <c r="K21" s="145" t="s">
        <v>970</v>
      </c>
    </row>
    <row r="22" spans="6:11" x14ac:dyDescent="0.35">
      <c r="F22" s="145" t="s">
        <v>1725</v>
      </c>
      <c r="G22" s="145" t="s">
        <v>909</v>
      </c>
      <c r="H22" s="145">
        <v>8</v>
      </c>
      <c r="J22" s="145" t="s">
        <v>1284</v>
      </c>
      <c r="K22" s="145" t="s">
        <v>971</v>
      </c>
    </row>
    <row r="23" spans="6:11" x14ac:dyDescent="0.35">
      <c r="F23" s="145" t="s">
        <v>1726</v>
      </c>
      <c r="G23" s="145" t="s">
        <v>910</v>
      </c>
      <c r="H23" s="145">
        <v>10</v>
      </c>
      <c r="J23" s="145" t="s">
        <v>1285</v>
      </c>
      <c r="K23" s="145" t="s">
        <v>972</v>
      </c>
    </row>
    <row r="24" spans="6:11" x14ac:dyDescent="0.35">
      <c r="F24" s="145" t="s">
        <v>1727</v>
      </c>
      <c r="G24" s="145" t="s">
        <v>1728</v>
      </c>
      <c r="H24" s="145">
        <v>11</v>
      </c>
      <c r="J24" s="145" t="s">
        <v>1286</v>
      </c>
      <c r="K24" s="145" t="s">
        <v>973</v>
      </c>
    </row>
    <row r="25" spans="6:11" x14ac:dyDescent="0.35">
      <c r="J25" s="145" t="s">
        <v>1287</v>
      </c>
      <c r="K25" s="145" t="s">
        <v>974</v>
      </c>
    </row>
    <row r="26" spans="6:11" x14ac:dyDescent="0.35">
      <c r="J26" s="145" t="s">
        <v>1288</v>
      </c>
      <c r="K26" s="145" t="s">
        <v>975</v>
      </c>
    </row>
    <row r="27" spans="6:11" x14ac:dyDescent="0.35">
      <c r="J27" s="145" t="s">
        <v>1289</v>
      </c>
      <c r="K27" s="145" t="s">
        <v>976</v>
      </c>
    </row>
    <row r="28" spans="6:11" x14ac:dyDescent="0.35">
      <c r="J28" s="145" t="s">
        <v>1290</v>
      </c>
      <c r="K28" s="145" t="s">
        <v>977</v>
      </c>
    </row>
    <row r="29" spans="6:11" x14ac:dyDescent="0.35">
      <c r="J29" s="145" t="s">
        <v>1291</v>
      </c>
      <c r="K29" s="145" t="s">
        <v>978</v>
      </c>
    </row>
    <row r="30" spans="6:11" x14ac:dyDescent="0.35">
      <c r="J30" s="145" t="s">
        <v>1292</v>
      </c>
      <c r="K30" s="145" t="s">
        <v>979</v>
      </c>
    </row>
    <row r="31" spans="6:11" x14ac:dyDescent="0.35">
      <c r="J31" s="146" t="s">
        <v>1293</v>
      </c>
      <c r="K31" s="145" t="s">
        <v>980</v>
      </c>
    </row>
    <row r="32" spans="6:11" x14ac:dyDescent="0.35">
      <c r="J32" s="145" t="s">
        <v>1294</v>
      </c>
      <c r="K32" s="145" t="s">
        <v>981</v>
      </c>
    </row>
    <row r="33" spans="10:11" x14ac:dyDescent="0.35">
      <c r="J33" s="145" t="s">
        <v>1295</v>
      </c>
      <c r="K33" s="145" t="s">
        <v>982</v>
      </c>
    </row>
    <row r="34" spans="10:11" x14ac:dyDescent="0.35">
      <c r="J34" s="145" t="s">
        <v>1296</v>
      </c>
      <c r="K34" s="145" t="s">
        <v>983</v>
      </c>
    </row>
    <row r="35" spans="10:11" x14ac:dyDescent="0.35">
      <c r="J35" s="145" t="s">
        <v>1297</v>
      </c>
      <c r="K35" s="145" t="s">
        <v>984</v>
      </c>
    </row>
    <row r="36" spans="10:11" x14ac:dyDescent="0.35">
      <c r="J36" s="145" t="s">
        <v>1298</v>
      </c>
      <c r="K36" s="145" t="s">
        <v>985</v>
      </c>
    </row>
    <row r="37" spans="10:11" x14ac:dyDescent="0.35">
      <c r="J37" s="145" t="s">
        <v>1299</v>
      </c>
      <c r="K37" s="145" t="s">
        <v>986</v>
      </c>
    </row>
    <row r="38" spans="10:11" x14ac:dyDescent="0.35">
      <c r="J38" s="145" t="s">
        <v>1300</v>
      </c>
      <c r="K38" s="145" t="s">
        <v>987</v>
      </c>
    </row>
    <row r="39" spans="10:11" x14ac:dyDescent="0.35">
      <c r="J39" s="145" t="s">
        <v>1301</v>
      </c>
      <c r="K39" s="145" t="s">
        <v>988</v>
      </c>
    </row>
    <row r="40" spans="10:11" x14ac:dyDescent="0.35">
      <c r="J40" s="145" t="s">
        <v>1302</v>
      </c>
      <c r="K40" s="145" t="s">
        <v>989</v>
      </c>
    </row>
    <row r="41" spans="10:11" x14ac:dyDescent="0.35">
      <c r="J41" s="145" t="s">
        <v>1303</v>
      </c>
      <c r="K41" s="145" t="s">
        <v>990</v>
      </c>
    </row>
    <row r="42" spans="10:11" x14ac:dyDescent="0.35">
      <c r="J42" s="147" t="s">
        <v>1583</v>
      </c>
      <c r="K42" s="145" t="s">
        <v>1582</v>
      </c>
    </row>
    <row r="43" spans="10:11" x14ac:dyDescent="0.35">
      <c r="J43" s="147" t="s">
        <v>1584</v>
      </c>
      <c r="K43" s="145" t="s">
        <v>1703</v>
      </c>
    </row>
    <row r="44" spans="10:11" x14ac:dyDescent="0.35">
      <c r="J44" s="145" t="s">
        <v>1304</v>
      </c>
      <c r="K44" s="145" t="s">
        <v>991</v>
      </c>
    </row>
    <row r="45" spans="10:11" x14ac:dyDescent="0.35">
      <c r="J45" s="145" t="s">
        <v>1305</v>
      </c>
      <c r="K45" s="145" t="s">
        <v>992</v>
      </c>
    </row>
    <row r="46" spans="10:11" x14ac:dyDescent="0.35">
      <c r="J46" s="145" t="s">
        <v>1306</v>
      </c>
      <c r="K46" s="145" t="s">
        <v>993</v>
      </c>
    </row>
    <row r="47" spans="10:11" x14ac:dyDescent="0.35">
      <c r="J47" s="145" t="s">
        <v>1307</v>
      </c>
      <c r="K47" s="145" t="s">
        <v>994</v>
      </c>
    </row>
    <row r="48" spans="10:11" x14ac:dyDescent="0.35">
      <c r="J48" s="145" t="s">
        <v>1308</v>
      </c>
      <c r="K48" s="145" t="s">
        <v>995</v>
      </c>
    </row>
    <row r="49" spans="8:11" x14ac:dyDescent="0.35">
      <c r="J49" s="145" t="s">
        <v>1309</v>
      </c>
      <c r="K49" s="145" t="s">
        <v>996</v>
      </c>
    </row>
    <row r="50" spans="8:11" x14ac:dyDescent="0.35">
      <c r="J50" s="145" t="s">
        <v>1310</v>
      </c>
      <c r="K50" s="145" t="s">
        <v>997</v>
      </c>
    </row>
    <row r="51" spans="8:11" x14ac:dyDescent="0.35">
      <c r="H51" s="148"/>
      <c r="J51" s="145" t="s">
        <v>1311</v>
      </c>
      <c r="K51" s="145" t="s">
        <v>998</v>
      </c>
    </row>
    <row r="52" spans="8:11" x14ac:dyDescent="0.35">
      <c r="J52" s="145" t="s">
        <v>1312</v>
      </c>
      <c r="K52" s="145" t="s">
        <v>999</v>
      </c>
    </row>
    <row r="53" spans="8:11" x14ac:dyDescent="0.35">
      <c r="J53" s="145" t="s">
        <v>1313</v>
      </c>
      <c r="K53" s="145" t="s">
        <v>1000</v>
      </c>
    </row>
    <row r="54" spans="8:11" x14ac:dyDescent="0.35">
      <c r="J54" s="145" t="s">
        <v>1314</v>
      </c>
      <c r="K54" s="145" t="s">
        <v>1001</v>
      </c>
    </row>
    <row r="55" spans="8:11" x14ac:dyDescent="0.35">
      <c r="J55" s="145" t="s">
        <v>1315</v>
      </c>
      <c r="K55" s="145" t="s">
        <v>1002</v>
      </c>
    </row>
    <row r="56" spans="8:11" x14ac:dyDescent="0.35">
      <c r="J56" s="145" t="s">
        <v>1316</v>
      </c>
      <c r="K56" s="145" t="s">
        <v>1003</v>
      </c>
    </row>
    <row r="57" spans="8:11" x14ac:dyDescent="0.35">
      <c r="J57" s="145" t="s">
        <v>1317</v>
      </c>
      <c r="K57" s="145" t="s">
        <v>1004</v>
      </c>
    </row>
    <row r="58" spans="8:11" x14ac:dyDescent="0.35">
      <c r="J58" s="145" t="s">
        <v>1318</v>
      </c>
      <c r="K58" s="145" t="s">
        <v>1005</v>
      </c>
    </row>
    <row r="59" spans="8:11" x14ac:dyDescent="0.35">
      <c r="J59" s="145" t="s">
        <v>1319</v>
      </c>
      <c r="K59" s="145" t="s">
        <v>1006</v>
      </c>
    </row>
    <row r="60" spans="8:11" x14ac:dyDescent="0.35">
      <c r="J60" s="145" t="s">
        <v>1320</v>
      </c>
      <c r="K60" s="145" t="s">
        <v>1007</v>
      </c>
    </row>
    <row r="61" spans="8:11" x14ac:dyDescent="0.35">
      <c r="J61" s="145" t="s">
        <v>1321</v>
      </c>
      <c r="K61" s="145" t="s">
        <v>1008</v>
      </c>
    </row>
    <row r="62" spans="8:11" x14ac:dyDescent="0.35">
      <c r="J62" s="145" t="s">
        <v>1322</v>
      </c>
      <c r="K62" s="145" t="s">
        <v>1009</v>
      </c>
    </row>
    <row r="63" spans="8:11" x14ac:dyDescent="0.35">
      <c r="J63" s="145" t="s">
        <v>1323</v>
      </c>
      <c r="K63" s="145" t="s">
        <v>1010</v>
      </c>
    </row>
    <row r="64" spans="8:11" x14ac:dyDescent="0.35">
      <c r="J64" s="145" t="s">
        <v>1324</v>
      </c>
      <c r="K64" s="145" t="s">
        <v>1011</v>
      </c>
    </row>
    <row r="65" spans="10:11" x14ac:dyDescent="0.35">
      <c r="J65" s="145" t="s">
        <v>1325</v>
      </c>
      <c r="K65" s="145" t="s">
        <v>1012</v>
      </c>
    </row>
    <row r="66" spans="10:11" x14ac:dyDescent="0.35">
      <c r="J66" s="145" t="s">
        <v>1326</v>
      </c>
      <c r="K66" s="145" t="s">
        <v>1013</v>
      </c>
    </row>
    <row r="67" spans="10:11" x14ac:dyDescent="0.35">
      <c r="J67" s="145" t="s">
        <v>1327</v>
      </c>
      <c r="K67" s="145" t="s">
        <v>1014</v>
      </c>
    </row>
    <row r="68" spans="10:11" x14ac:dyDescent="0.35">
      <c r="J68" s="145" t="s">
        <v>1328</v>
      </c>
      <c r="K68" s="145" t="s">
        <v>1015</v>
      </c>
    </row>
    <row r="69" spans="10:11" x14ac:dyDescent="0.35">
      <c r="J69" s="145" t="s">
        <v>1329</v>
      </c>
      <c r="K69" s="145" t="s">
        <v>1016</v>
      </c>
    </row>
    <row r="70" spans="10:11" x14ac:dyDescent="0.35">
      <c r="J70" s="145" t="s">
        <v>1330</v>
      </c>
      <c r="K70" s="145" t="s">
        <v>1017</v>
      </c>
    </row>
    <row r="71" spans="10:11" x14ac:dyDescent="0.35">
      <c r="J71" s="146" t="s">
        <v>1715</v>
      </c>
      <c r="K71" s="145" t="s">
        <v>1716</v>
      </c>
    </row>
    <row r="72" spans="10:11" x14ac:dyDescent="0.35">
      <c r="J72" s="145" t="s">
        <v>1331</v>
      </c>
      <c r="K72" s="145" t="s">
        <v>1018</v>
      </c>
    </row>
    <row r="73" spans="10:11" x14ac:dyDescent="0.35">
      <c r="J73" s="145" t="s">
        <v>1332</v>
      </c>
      <c r="K73" s="145" t="s">
        <v>1019</v>
      </c>
    </row>
    <row r="74" spans="10:11" x14ac:dyDescent="0.35">
      <c r="J74" s="145" t="s">
        <v>1333</v>
      </c>
      <c r="K74" s="145" t="s">
        <v>1020</v>
      </c>
    </row>
    <row r="75" spans="10:11" x14ac:dyDescent="0.35">
      <c r="J75" s="145" t="s">
        <v>1334</v>
      </c>
      <c r="K75" s="145" t="s">
        <v>1021</v>
      </c>
    </row>
    <row r="76" spans="10:11" x14ac:dyDescent="0.35">
      <c r="J76" s="145" t="s">
        <v>1335</v>
      </c>
      <c r="K76" s="145" t="s">
        <v>1022</v>
      </c>
    </row>
    <row r="77" spans="10:11" x14ac:dyDescent="0.35">
      <c r="J77" s="145" t="s">
        <v>1336</v>
      </c>
      <c r="K77" s="145" t="s">
        <v>1023</v>
      </c>
    </row>
    <row r="78" spans="10:11" x14ac:dyDescent="0.35">
      <c r="J78" s="145" t="s">
        <v>1337</v>
      </c>
      <c r="K78" s="145" t="s">
        <v>1024</v>
      </c>
    </row>
    <row r="79" spans="10:11" x14ac:dyDescent="0.35">
      <c r="J79" s="145" t="s">
        <v>1338</v>
      </c>
      <c r="K79" s="145" t="s">
        <v>1025</v>
      </c>
    </row>
    <row r="80" spans="10:11" x14ac:dyDescent="0.35">
      <c r="J80" s="145" t="s">
        <v>1339</v>
      </c>
      <c r="K80" s="145" t="s">
        <v>1026</v>
      </c>
    </row>
    <row r="81" spans="10:11" x14ac:dyDescent="0.35">
      <c r="J81" s="145" t="s">
        <v>1340</v>
      </c>
      <c r="K81" s="145" t="s">
        <v>1027</v>
      </c>
    </row>
    <row r="82" spans="10:11" x14ac:dyDescent="0.35">
      <c r="J82" s="145" t="s">
        <v>1341</v>
      </c>
      <c r="K82" s="145" t="s">
        <v>1028</v>
      </c>
    </row>
    <row r="83" spans="10:11" x14ac:dyDescent="0.35">
      <c r="J83" s="145" t="s">
        <v>1342</v>
      </c>
      <c r="K83" s="145" t="s">
        <v>1029</v>
      </c>
    </row>
    <row r="84" spans="10:11" x14ac:dyDescent="0.35">
      <c r="J84" s="145" t="s">
        <v>1343</v>
      </c>
      <c r="K84" s="145" t="s">
        <v>1030</v>
      </c>
    </row>
    <row r="85" spans="10:11" x14ac:dyDescent="0.35">
      <c r="J85" s="145" t="s">
        <v>1344</v>
      </c>
      <c r="K85" s="145" t="s">
        <v>1032</v>
      </c>
    </row>
    <row r="86" spans="10:11" x14ac:dyDescent="0.35">
      <c r="J86" s="145" t="s">
        <v>1345</v>
      </c>
      <c r="K86" s="145" t="s">
        <v>1033</v>
      </c>
    </row>
    <row r="87" spans="10:11" x14ac:dyDescent="0.35">
      <c r="J87" s="145" t="s">
        <v>1346</v>
      </c>
      <c r="K87" s="145" t="s">
        <v>1034</v>
      </c>
    </row>
    <row r="88" spans="10:11" x14ac:dyDescent="0.35">
      <c r="J88" s="145" t="s">
        <v>1347</v>
      </c>
      <c r="K88" s="145" t="s">
        <v>1035</v>
      </c>
    </row>
    <row r="89" spans="10:11" x14ac:dyDescent="0.35">
      <c r="J89" s="145" t="s">
        <v>1348</v>
      </c>
      <c r="K89" s="145" t="s">
        <v>1036</v>
      </c>
    </row>
    <row r="90" spans="10:11" x14ac:dyDescent="0.35">
      <c r="J90" s="145" t="s">
        <v>1349</v>
      </c>
      <c r="K90" s="145" t="s">
        <v>1037</v>
      </c>
    </row>
    <row r="91" spans="10:11" x14ac:dyDescent="0.35">
      <c r="J91" s="145" t="s">
        <v>1350</v>
      </c>
      <c r="K91" s="145" t="s">
        <v>1038</v>
      </c>
    </row>
    <row r="92" spans="10:11" x14ac:dyDescent="0.35">
      <c r="J92" s="145" t="s">
        <v>1351</v>
      </c>
      <c r="K92" s="145" t="s">
        <v>1039</v>
      </c>
    </row>
    <row r="93" spans="10:11" x14ac:dyDescent="0.35">
      <c r="J93" s="145" t="s">
        <v>1352</v>
      </c>
      <c r="K93" s="145" t="s">
        <v>1040</v>
      </c>
    </row>
    <row r="94" spans="10:11" x14ac:dyDescent="0.35">
      <c r="J94" s="145" t="s">
        <v>1353</v>
      </c>
      <c r="K94" s="145" t="s">
        <v>1041</v>
      </c>
    </row>
    <row r="95" spans="10:11" x14ac:dyDescent="0.35">
      <c r="J95" s="145" t="s">
        <v>1354</v>
      </c>
      <c r="K95" s="145" t="s">
        <v>1042</v>
      </c>
    </row>
    <row r="96" spans="10:11" x14ac:dyDescent="0.35">
      <c r="J96" s="145" t="s">
        <v>1355</v>
      </c>
      <c r="K96" s="145" t="s">
        <v>1043</v>
      </c>
    </row>
    <row r="97" spans="10:11" x14ac:dyDescent="0.35">
      <c r="J97" s="145" t="s">
        <v>1356</v>
      </c>
      <c r="K97" s="145" t="s">
        <v>1044</v>
      </c>
    </row>
    <row r="98" spans="10:11" x14ac:dyDescent="0.35">
      <c r="J98" s="145" t="s">
        <v>1357</v>
      </c>
      <c r="K98" s="145" t="s">
        <v>1045</v>
      </c>
    </row>
    <row r="99" spans="10:11" x14ac:dyDescent="0.35">
      <c r="J99" s="145" t="s">
        <v>1358</v>
      </c>
      <c r="K99" s="145" t="s">
        <v>1046</v>
      </c>
    </row>
    <row r="100" spans="10:11" x14ac:dyDescent="0.35">
      <c r="J100" s="145" t="s">
        <v>1359</v>
      </c>
      <c r="K100" s="145" t="s">
        <v>1047</v>
      </c>
    </row>
    <row r="101" spans="10:11" x14ac:dyDescent="0.35">
      <c r="J101" s="145" t="s">
        <v>1360</v>
      </c>
      <c r="K101" s="145" t="s">
        <v>1048</v>
      </c>
    </row>
    <row r="102" spans="10:11" x14ac:dyDescent="0.35">
      <c r="J102" s="145" t="s">
        <v>1361</v>
      </c>
      <c r="K102" s="145" t="s">
        <v>1049</v>
      </c>
    </row>
    <row r="103" spans="10:11" x14ac:dyDescent="0.35">
      <c r="J103" s="145" t="s">
        <v>1362</v>
      </c>
      <c r="K103" s="145" t="s">
        <v>1704</v>
      </c>
    </row>
    <row r="104" spans="10:11" x14ac:dyDescent="0.35">
      <c r="J104" s="145" t="s">
        <v>1363</v>
      </c>
      <c r="K104" s="145" t="s">
        <v>1050</v>
      </c>
    </row>
    <row r="105" spans="10:11" x14ac:dyDescent="0.35">
      <c r="J105" s="145" t="s">
        <v>1364</v>
      </c>
      <c r="K105" s="145" t="s">
        <v>1051</v>
      </c>
    </row>
    <row r="106" spans="10:11" x14ac:dyDescent="0.35">
      <c r="J106" s="145" t="s">
        <v>1365</v>
      </c>
      <c r="K106" s="145" t="s">
        <v>1053</v>
      </c>
    </row>
    <row r="107" spans="10:11" x14ac:dyDescent="0.35">
      <c r="J107" s="145" t="s">
        <v>1366</v>
      </c>
      <c r="K107" s="145" t="s">
        <v>1054</v>
      </c>
    </row>
    <row r="108" spans="10:11" x14ac:dyDescent="0.35">
      <c r="J108" s="145" t="s">
        <v>1367</v>
      </c>
      <c r="K108" s="145" t="s">
        <v>1055</v>
      </c>
    </row>
    <row r="109" spans="10:11" x14ac:dyDescent="0.35">
      <c r="J109" s="145" t="s">
        <v>1368</v>
      </c>
      <c r="K109" s="145" t="s">
        <v>1705</v>
      </c>
    </row>
    <row r="110" spans="10:11" x14ac:dyDescent="0.35">
      <c r="J110" s="145" t="s">
        <v>1369</v>
      </c>
      <c r="K110" s="145" t="s">
        <v>1056</v>
      </c>
    </row>
    <row r="111" spans="10:11" x14ac:dyDescent="0.35">
      <c r="J111" s="145" t="s">
        <v>1370</v>
      </c>
      <c r="K111" s="145" t="s">
        <v>1057</v>
      </c>
    </row>
    <row r="112" spans="10:11" x14ac:dyDescent="0.35">
      <c r="J112" s="145" t="s">
        <v>1371</v>
      </c>
      <c r="K112" s="145" t="s">
        <v>1058</v>
      </c>
    </row>
    <row r="113" spans="10:11" x14ac:dyDescent="0.35">
      <c r="J113" s="145" t="s">
        <v>1372</v>
      </c>
      <c r="K113" s="145" t="s">
        <v>1059</v>
      </c>
    </row>
    <row r="114" spans="10:11" x14ac:dyDescent="0.35">
      <c r="J114" s="145" t="s">
        <v>1373</v>
      </c>
      <c r="K114" s="145" t="s">
        <v>1060</v>
      </c>
    </row>
    <row r="115" spans="10:11" x14ac:dyDescent="0.35">
      <c r="J115" s="145" t="s">
        <v>1374</v>
      </c>
      <c r="K115" s="145" t="s">
        <v>1061</v>
      </c>
    </row>
    <row r="116" spans="10:11" x14ac:dyDescent="0.35">
      <c r="J116" s="145" t="s">
        <v>1375</v>
      </c>
      <c r="K116" s="145" t="s">
        <v>1062</v>
      </c>
    </row>
    <row r="117" spans="10:11" x14ac:dyDescent="0.35">
      <c r="J117" s="145" t="s">
        <v>1376</v>
      </c>
      <c r="K117" s="145" t="s">
        <v>1063</v>
      </c>
    </row>
    <row r="118" spans="10:11" x14ac:dyDescent="0.35">
      <c r="J118" s="145" t="s">
        <v>1377</v>
      </c>
      <c r="K118" s="145" t="s">
        <v>1064</v>
      </c>
    </row>
    <row r="119" spans="10:11" x14ac:dyDescent="0.35">
      <c r="J119" s="145" t="s">
        <v>1378</v>
      </c>
      <c r="K119" s="145" t="s">
        <v>1065</v>
      </c>
    </row>
    <row r="120" spans="10:11" x14ac:dyDescent="0.35">
      <c r="J120" s="145" t="s">
        <v>1379</v>
      </c>
      <c r="K120" s="145" t="s">
        <v>1066</v>
      </c>
    </row>
    <row r="121" spans="10:11" x14ac:dyDescent="0.35">
      <c r="J121" s="146" t="s">
        <v>1706</v>
      </c>
      <c r="K121" s="145" t="s">
        <v>1031</v>
      </c>
    </row>
    <row r="122" spans="10:11" x14ac:dyDescent="0.35">
      <c r="J122" s="145" t="s">
        <v>1380</v>
      </c>
      <c r="K122" s="145" t="s">
        <v>1067</v>
      </c>
    </row>
    <row r="123" spans="10:11" x14ac:dyDescent="0.35">
      <c r="J123" s="145" t="s">
        <v>1381</v>
      </c>
      <c r="K123" s="145" t="s">
        <v>1068</v>
      </c>
    </row>
    <row r="124" spans="10:11" x14ac:dyDescent="0.35">
      <c r="J124" s="145" t="s">
        <v>1382</v>
      </c>
      <c r="K124" s="145" t="s">
        <v>1069</v>
      </c>
    </row>
    <row r="125" spans="10:11" x14ac:dyDescent="0.35">
      <c r="J125" s="145" t="s">
        <v>1383</v>
      </c>
      <c r="K125" s="145" t="s">
        <v>1070</v>
      </c>
    </row>
    <row r="126" spans="10:11" x14ac:dyDescent="0.35">
      <c r="J126" s="145" t="s">
        <v>1384</v>
      </c>
      <c r="K126" s="145" t="s">
        <v>1071</v>
      </c>
    </row>
    <row r="127" spans="10:11" x14ac:dyDescent="0.35">
      <c r="J127" s="145" t="s">
        <v>1385</v>
      </c>
      <c r="K127" s="145" t="s">
        <v>1072</v>
      </c>
    </row>
    <row r="128" spans="10:11" x14ac:dyDescent="0.35">
      <c r="J128" s="145" t="s">
        <v>1386</v>
      </c>
      <c r="K128" s="145" t="s">
        <v>1073</v>
      </c>
    </row>
    <row r="129" spans="10:11" x14ac:dyDescent="0.35">
      <c r="J129" s="145" t="s">
        <v>1387</v>
      </c>
      <c r="K129" s="145" t="s">
        <v>1074</v>
      </c>
    </row>
    <row r="130" spans="10:11" x14ac:dyDescent="0.35">
      <c r="J130" s="146" t="s">
        <v>1707</v>
      </c>
      <c r="K130" s="145" t="s">
        <v>1708</v>
      </c>
    </row>
    <row r="131" spans="10:11" x14ac:dyDescent="0.35">
      <c r="J131" s="145" t="s">
        <v>1388</v>
      </c>
      <c r="K131" s="145" t="s">
        <v>1075</v>
      </c>
    </row>
    <row r="132" spans="10:11" x14ac:dyDescent="0.35">
      <c r="J132" s="145" t="s">
        <v>1389</v>
      </c>
      <c r="K132" s="145" t="s">
        <v>1076</v>
      </c>
    </row>
    <row r="133" spans="10:11" x14ac:dyDescent="0.35">
      <c r="J133" s="145" t="s">
        <v>1390</v>
      </c>
      <c r="K133" s="145" t="s">
        <v>1077</v>
      </c>
    </row>
    <row r="134" spans="10:11" x14ac:dyDescent="0.35">
      <c r="J134" s="145" t="s">
        <v>1391</v>
      </c>
      <c r="K134" s="145" t="s">
        <v>1078</v>
      </c>
    </row>
    <row r="135" spans="10:11" x14ac:dyDescent="0.35">
      <c r="J135" s="145" t="s">
        <v>1392</v>
      </c>
      <c r="K135" s="145" t="s">
        <v>1079</v>
      </c>
    </row>
    <row r="136" spans="10:11" x14ac:dyDescent="0.35">
      <c r="J136" s="145" t="s">
        <v>1393</v>
      </c>
      <c r="K136" s="145" t="s">
        <v>1080</v>
      </c>
    </row>
    <row r="137" spans="10:11" x14ac:dyDescent="0.35">
      <c r="J137" s="145" t="s">
        <v>1394</v>
      </c>
      <c r="K137" s="145" t="s">
        <v>1081</v>
      </c>
    </row>
    <row r="138" spans="10:11" x14ac:dyDescent="0.35">
      <c r="J138" s="145" t="s">
        <v>1395</v>
      </c>
      <c r="K138" s="145" t="s">
        <v>1082</v>
      </c>
    </row>
    <row r="139" spans="10:11" x14ac:dyDescent="0.35">
      <c r="J139" s="145" t="s">
        <v>1396</v>
      </c>
      <c r="K139" s="145" t="s">
        <v>1083</v>
      </c>
    </row>
    <row r="140" spans="10:11" x14ac:dyDescent="0.35">
      <c r="J140" s="145" t="s">
        <v>1397</v>
      </c>
      <c r="K140" s="145" t="s">
        <v>1084</v>
      </c>
    </row>
    <row r="141" spans="10:11" x14ac:dyDescent="0.35">
      <c r="J141" s="145" t="s">
        <v>1398</v>
      </c>
      <c r="K141" s="145" t="s">
        <v>1085</v>
      </c>
    </row>
    <row r="142" spans="10:11" x14ac:dyDescent="0.35">
      <c r="J142" s="145" t="s">
        <v>1399</v>
      </c>
      <c r="K142" s="145" t="s">
        <v>1086</v>
      </c>
    </row>
    <row r="143" spans="10:11" x14ac:dyDescent="0.35">
      <c r="J143" s="145" t="s">
        <v>1400</v>
      </c>
      <c r="K143" s="145" t="s">
        <v>1087</v>
      </c>
    </row>
    <row r="144" spans="10:11" x14ac:dyDescent="0.35">
      <c r="J144" s="145" t="s">
        <v>1401</v>
      </c>
      <c r="K144" s="145" t="s">
        <v>1088</v>
      </c>
    </row>
    <row r="145" spans="10:11" x14ac:dyDescent="0.35">
      <c r="J145" s="145" t="s">
        <v>1402</v>
      </c>
      <c r="K145" s="145" t="s">
        <v>1089</v>
      </c>
    </row>
    <row r="146" spans="10:11" x14ac:dyDescent="0.35">
      <c r="J146" s="145" t="s">
        <v>1403</v>
      </c>
      <c r="K146" s="145" t="s">
        <v>1090</v>
      </c>
    </row>
    <row r="147" spans="10:11" x14ac:dyDescent="0.35">
      <c r="J147" s="145" t="s">
        <v>1404</v>
      </c>
      <c r="K147" s="145" t="s">
        <v>1091</v>
      </c>
    </row>
    <row r="148" spans="10:11" x14ac:dyDescent="0.35">
      <c r="J148" s="145" t="s">
        <v>1405</v>
      </c>
      <c r="K148" s="145" t="s">
        <v>1092</v>
      </c>
    </row>
    <row r="149" spans="10:11" x14ac:dyDescent="0.35">
      <c r="J149" s="145" t="s">
        <v>1406</v>
      </c>
      <c r="K149" s="145" t="s">
        <v>1093</v>
      </c>
    </row>
    <row r="150" spans="10:11" x14ac:dyDescent="0.35">
      <c r="J150" s="145" t="s">
        <v>1407</v>
      </c>
      <c r="K150" s="145" t="s">
        <v>1094</v>
      </c>
    </row>
    <row r="151" spans="10:11" x14ac:dyDescent="0.35">
      <c r="J151" s="145" t="s">
        <v>1408</v>
      </c>
      <c r="K151" s="145" t="s">
        <v>1095</v>
      </c>
    </row>
    <row r="152" spans="10:11" x14ac:dyDescent="0.35">
      <c r="J152" s="145" t="s">
        <v>1409</v>
      </c>
      <c r="K152" s="145" t="s">
        <v>1096</v>
      </c>
    </row>
    <row r="153" spans="10:11" x14ac:dyDescent="0.35">
      <c r="J153" s="145" t="s">
        <v>1410</v>
      </c>
      <c r="K153" s="145" t="s">
        <v>1097</v>
      </c>
    </row>
    <row r="154" spans="10:11" x14ac:dyDescent="0.35">
      <c r="J154" s="145" t="s">
        <v>1411</v>
      </c>
      <c r="K154" s="145" t="s">
        <v>1098</v>
      </c>
    </row>
    <row r="155" spans="10:11" x14ac:dyDescent="0.35">
      <c r="J155" s="145" t="s">
        <v>1412</v>
      </c>
      <c r="K155" s="145" t="s">
        <v>1099</v>
      </c>
    </row>
    <row r="156" spans="10:11" x14ac:dyDescent="0.35">
      <c r="J156" s="145" t="s">
        <v>1413</v>
      </c>
      <c r="K156" s="145" t="s">
        <v>1100</v>
      </c>
    </row>
    <row r="157" spans="10:11" x14ac:dyDescent="0.35">
      <c r="J157" s="145" t="s">
        <v>1414</v>
      </c>
      <c r="K157" s="145" t="s">
        <v>1101</v>
      </c>
    </row>
    <row r="158" spans="10:11" x14ac:dyDescent="0.35">
      <c r="J158" s="145" t="s">
        <v>1415</v>
      </c>
      <c r="K158" s="145" t="s">
        <v>1102</v>
      </c>
    </row>
    <row r="159" spans="10:11" x14ac:dyDescent="0.35">
      <c r="J159" s="145" t="s">
        <v>1416</v>
      </c>
      <c r="K159" s="145" t="s">
        <v>1103</v>
      </c>
    </row>
    <row r="160" spans="10:11" x14ac:dyDescent="0.35">
      <c r="J160" s="145" t="s">
        <v>1417</v>
      </c>
      <c r="K160" s="145" t="s">
        <v>1104</v>
      </c>
    </row>
    <row r="161" spans="10:11" x14ac:dyDescent="0.35">
      <c r="J161" s="145" t="s">
        <v>1418</v>
      </c>
      <c r="K161" s="145" t="s">
        <v>1105</v>
      </c>
    </row>
    <row r="162" spans="10:11" x14ac:dyDescent="0.35">
      <c r="J162" s="145" t="s">
        <v>1419</v>
      </c>
      <c r="K162" s="145" t="s">
        <v>1106</v>
      </c>
    </row>
    <row r="163" spans="10:11" x14ac:dyDescent="0.35">
      <c r="J163" s="145" t="s">
        <v>1420</v>
      </c>
      <c r="K163" s="145" t="s">
        <v>1107</v>
      </c>
    </row>
    <row r="164" spans="10:11" x14ac:dyDescent="0.35">
      <c r="J164" s="145" t="s">
        <v>1421</v>
      </c>
      <c r="K164" s="145" t="s">
        <v>1108</v>
      </c>
    </row>
    <row r="165" spans="10:11" x14ac:dyDescent="0.35">
      <c r="J165" s="145" t="s">
        <v>1422</v>
      </c>
      <c r="K165" s="145" t="s">
        <v>1109</v>
      </c>
    </row>
    <row r="166" spans="10:11" x14ac:dyDescent="0.35">
      <c r="J166" s="145" t="s">
        <v>1423</v>
      </c>
      <c r="K166" s="145" t="s">
        <v>1110</v>
      </c>
    </row>
    <row r="167" spans="10:11" x14ac:dyDescent="0.35">
      <c r="J167" s="145" t="s">
        <v>1683</v>
      </c>
      <c r="K167" s="145" t="s">
        <v>1684</v>
      </c>
    </row>
    <row r="168" spans="10:11" x14ac:dyDescent="0.35">
      <c r="J168" s="145" t="s">
        <v>1424</v>
      </c>
      <c r="K168" s="145" t="s">
        <v>1111</v>
      </c>
    </row>
    <row r="169" spans="10:11" x14ac:dyDescent="0.35">
      <c r="J169" s="145" t="s">
        <v>1425</v>
      </c>
      <c r="K169" s="145" t="s">
        <v>1112</v>
      </c>
    </row>
    <row r="170" spans="10:11" x14ac:dyDescent="0.35">
      <c r="J170" s="145" t="s">
        <v>1426</v>
      </c>
      <c r="K170" s="145" t="s">
        <v>1113</v>
      </c>
    </row>
    <row r="171" spans="10:11" x14ac:dyDescent="0.35">
      <c r="J171" s="145" t="s">
        <v>1427</v>
      </c>
      <c r="K171" s="145" t="s">
        <v>1114</v>
      </c>
    </row>
    <row r="172" spans="10:11" x14ac:dyDescent="0.35">
      <c r="J172" s="145" t="s">
        <v>1428</v>
      </c>
      <c r="K172" s="145" t="s">
        <v>1115</v>
      </c>
    </row>
    <row r="173" spans="10:11" x14ac:dyDescent="0.35">
      <c r="J173" s="145" t="s">
        <v>1429</v>
      </c>
      <c r="K173" s="145" t="s">
        <v>1116</v>
      </c>
    </row>
    <row r="174" spans="10:11" x14ac:dyDescent="0.35">
      <c r="J174" s="145" t="s">
        <v>1430</v>
      </c>
      <c r="K174" s="145" t="s">
        <v>1117</v>
      </c>
    </row>
    <row r="175" spans="10:11" x14ac:dyDescent="0.35">
      <c r="J175" s="145" t="s">
        <v>1431</v>
      </c>
      <c r="K175" s="145" t="s">
        <v>1118</v>
      </c>
    </row>
    <row r="176" spans="10:11" x14ac:dyDescent="0.35">
      <c r="J176" s="145" t="s">
        <v>1432</v>
      </c>
      <c r="K176" s="145" t="s">
        <v>1119</v>
      </c>
    </row>
    <row r="177" spans="10:11" x14ac:dyDescent="0.35">
      <c r="J177" s="145" t="s">
        <v>1433</v>
      </c>
      <c r="K177" s="145" t="s">
        <v>1120</v>
      </c>
    </row>
    <row r="178" spans="10:11" x14ac:dyDescent="0.35">
      <c r="J178" s="145" t="s">
        <v>1434</v>
      </c>
      <c r="K178" s="145" t="s">
        <v>1121</v>
      </c>
    </row>
    <row r="179" spans="10:11" x14ac:dyDescent="0.35">
      <c r="J179" s="145" t="s">
        <v>1435</v>
      </c>
      <c r="K179" s="145" t="s">
        <v>1122</v>
      </c>
    </row>
    <row r="180" spans="10:11" x14ac:dyDescent="0.35">
      <c r="J180" s="145" t="s">
        <v>1436</v>
      </c>
      <c r="K180" s="145" t="s">
        <v>1123</v>
      </c>
    </row>
    <row r="181" spans="10:11" x14ac:dyDescent="0.35">
      <c r="J181" s="145" t="s">
        <v>1437</v>
      </c>
      <c r="K181" s="145" t="s">
        <v>1124</v>
      </c>
    </row>
    <row r="182" spans="10:11" x14ac:dyDescent="0.35">
      <c r="J182" s="145" t="s">
        <v>1438</v>
      </c>
      <c r="K182" s="145" t="s">
        <v>1125</v>
      </c>
    </row>
    <row r="183" spans="10:11" x14ac:dyDescent="0.35">
      <c r="J183" s="145" t="s">
        <v>1439</v>
      </c>
      <c r="K183" s="145" t="s">
        <v>1126</v>
      </c>
    </row>
    <row r="184" spans="10:11" x14ac:dyDescent="0.35">
      <c r="J184" s="145" t="s">
        <v>1440</v>
      </c>
      <c r="K184" s="145" t="s">
        <v>1127</v>
      </c>
    </row>
    <row r="185" spans="10:11" x14ac:dyDescent="0.35">
      <c r="J185" s="145" t="s">
        <v>1441</v>
      </c>
      <c r="K185" s="145" t="s">
        <v>1128</v>
      </c>
    </row>
    <row r="186" spans="10:11" x14ac:dyDescent="0.35">
      <c r="J186" s="145" t="s">
        <v>1442</v>
      </c>
      <c r="K186" s="145" t="s">
        <v>1129</v>
      </c>
    </row>
    <row r="187" spans="10:11" x14ac:dyDescent="0.35">
      <c r="J187" s="145" t="s">
        <v>1443</v>
      </c>
      <c r="K187" s="145" t="s">
        <v>1130</v>
      </c>
    </row>
    <row r="188" spans="10:11" x14ac:dyDescent="0.35">
      <c r="J188" s="145" t="s">
        <v>1444</v>
      </c>
      <c r="K188" s="145" t="s">
        <v>1131</v>
      </c>
    </row>
    <row r="189" spans="10:11" x14ac:dyDescent="0.35">
      <c r="J189" s="145" t="s">
        <v>1445</v>
      </c>
      <c r="K189" s="145" t="s">
        <v>1132</v>
      </c>
    </row>
    <row r="190" spans="10:11" x14ac:dyDescent="0.35">
      <c r="J190" s="145" t="s">
        <v>1446</v>
      </c>
      <c r="K190" s="145" t="s">
        <v>1133</v>
      </c>
    </row>
    <row r="191" spans="10:11" x14ac:dyDescent="0.35">
      <c r="J191" s="145" t="s">
        <v>1447</v>
      </c>
      <c r="K191" s="145" t="s">
        <v>1134</v>
      </c>
    </row>
    <row r="192" spans="10:11" x14ac:dyDescent="0.35">
      <c r="J192" s="145" t="s">
        <v>1448</v>
      </c>
      <c r="K192" s="145" t="s">
        <v>1135</v>
      </c>
    </row>
    <row r="193" spans="10:11" x14ac:dyDescent="0.35">
      <c r="J193" s="145" t="s">
        <v>1449</v>
      </c>
      <c r="K193" s="145" t="s">
        <v>1136</v>
      </c>
    </row>
    <row r="194" spans="10:11" x14ac:dyDescent="0.35">
      <c r="J194" s="145" t="s">
        <v>1450</v>
      </c>
      <c r="K194" s="145" t="s">
        <v>1137</v>
      </c>
    </row>
    <row r="195" spans="10:11" x14ac:dyDescent="0.35">
      <c r="J195" s="145" t="s">
        <v>1451</v>
      </c>
      <c r="K195" s="145" t="s">
        <v>1138</v>
      </c>
    </row>
    <row r="196" spans="10:11" x14ac:dyDescent="0.35">
      <c r="J196" s="145" t="s">
        <v>1452</v>
      </c>
      <c r="K196" s="145" t="s">
        <v>1139</v>
      </c>
    </row>
    <row r="197" spans="10:11" x14ac:dyDescent="0.35">
      <c r="J197" s="145" t="s">
        <v>1453</v>
      </c>
      <c r="K197" s="145" t="s">
        <v>1140</v>
      </c>
    </row>
    <row r="198" spans="10:11" x14ac:dyDescent="0.35">
      <c r="J198" s="145" t="s">
        <v>1454</v>
      </c>
      <c r="K198" s="145" t="s">
        <v>1141</v>
      </c>
    </row>
    <row r="199" spans="10:11" x14ac:dyDescent="0.35">
      <c r="J199" s="145" t="s">
        <v>1455</v>
      </c>
      <c r="K199" s="145" t="s">
        <v>1142</v>
      </c>
    </row>
    <row r="200" spans="10:11" x14ac:dyDescent="0.35">
      <c r="J200" s="145" t="s">
        <v>1456</v>
      </c>
      <c r="K200" s="145" t="s">
        <v>1143</v>
      </c>
    </row>
    <row r="201" spans="10:11" x14ac:dyDescent="0.35">
      <c r="J201" s="145" t="s">
        <v>1457</v>
      </c>
      <c r="K201" s="145" t="s">
        <v>1144</v>
      </c>
    </row>
    <row r="202" spans="10:11" x14ac:dyDescent="0.35">
      <c r="J202" s="145" t="s">
        <v>1458</v>
      </c>
      <c r="K202" s="145" t="s">
        <v>1145</v>
      </c>
    </row>
    <row r="203" spans="10:11" x14ac:dyDescent="0.35">
      <c r="J203" s="145" t="s">
        <v>1459</v>
      </c>
      <c r="K203" s="145" t="s">
        <v>1146</v>
      </c>
    </row>
    <row r="204" spans="10:11" x14ac:dyDescent="0.35">
      <c r="J204" s="145" t="s">
        <v>1460</v>
      </c>
      <c r="K204" s="145" t="s">
        <v>1147</v>
      </c>
    </row>
    <row r="205" spans="10:11" x14ac:dyDescent="0.35">
      <c r="J205" s="145" t="s">
        <v>1461</v>
      </c>
      <c r="K205" s="145" t="s">
        <v>1148</v>
      </c>
    </row>
    <row r="206" spans="10:11" x14ac:dyDescent="0.35">
      <c r="J206" s="145" t="s">
        <v>1462</v>
      </c>
      <c r="K206" s="145" t="s">
        <v>1149</v>
      </c>
    </row>
    <row r="207" spans="10:11" x14ac:dyDescent="0.35">
      <c r="J207" s="145" t="s">
        <v>1463</v>
      </c>
      <c r="K207" s="145" t="s">
        <v>1150</v>
      </c>
    </row>
    <row r="208" spans="10:11" x14ac:dyDescent="0.35">
      <c r="J208" s="145" t="s">
        <v>1464</v>
      </c>
      <c r="K208" s="145" t="s">
        <v>1151</v>
      </c>
    </row>
    <row r="209" spans="10:11" x14ac:dyDescent="0.35">
      <c r="J209" s="145" t="s">
        <v>1465</v>
      </c>
      <c r="K209" s="145" t="s">
        <v>1152</v>
      </c>
    </row>
    <row r="210" spans="10:11" x14ac:dyDescent="0.35">
      <c r="J210" s="145" t="s">
        <v>1466</v>
      </c>
      <c r="K210" s="145" t="s">
        <v>1153</v>
      </c>
    </row>
    <row r="211" spans="10:11" x14ac:dyDescent="0.35">
      <c r="J211" s="145" t="s">
        <v>1467</v>
      </c>
      <c r="K211" s="145" t="s">
        <v>1154</v>
      </c>
    </row>
    <row r="212" spans="10:11" x14ac:dyDescent="0.35">
      <c r="J212" s="145" t="s">
        <v>1468</v>
      </c>
      <c r="K212" s="145" t="s">
        <v>1155</v>
      </c>
    </row>
    <row r="213" spans="10:11" x14ac:dyDescent="0.35">
      <c r="J213" s="145" t="s">
        <v>1469</v>
      </c>
      <c r="K213" s="145" t="s">
        <v>1156</v>
      </c>
    </row>
    <row r="214" spans="10:11" x14ac:dyDescent="0.35">
      <c r="J214" s="145" t="s">
        <v>1470</v>
      </c>
      <c r="K214" s="145" t="s">
        <v>1157</v>
      </c>
    </row>
    <row r="215" spans="10:11" x14ac:dyDescent="0.35">
      <c r="J215" s="145" t="s">
        <v>1471</v>
      </c>
      <c r="K215" s="145" t="s">
        <v>1158</v>
      </c>
    </row>
    <row r="216" spans="10:11" x14ac:dyDescent="0.35">
      <c r="J216" s="145" t="s">
        <v>1472</v>
      </c>
      <c r="K216" s="145" t="s">
        <v>1159</v>
      </c>
    </row>
    <row r="217" spans="10:11" x14ac:dyDescent="0.35">
      <c r="J217" s="145" t="s">
        <v>1473</v>
      </c>
      <c r="K217" s="145" t="s">
        <v>1160</v>
      </c>
    </row>
    <row r="218" spans="10:11" x14ac:dyDescent="0.35">
      <c r="J218" s="145" t="s">
        <v>1474</v>
      </c>
      <c r="K218" s="145" t="s">
        <v>1161</v>
      </c>
    </row>
    <row r="219" spans="10:11" x14ac:dyDescent="0.35">
      <c r="J219" s="145" t="s">
        <v>1475</v>
      </c>
      <c r="K219" s="145" t="s">
        <v>1162</v>
      </c>
    </row>
    <row r="220" spans="10:11" x14ac:dyDescent="0.35">
      <c r="J220" s="145" t="s">
        <v>1476</v>
      </c>
      <c r="K220" s="145" t="s">
        <v>1163</v>
      </c>
    </row>
    <row r="221" spans="10:11" x14ac:dyDescent="0.35">
      <c r="J221" s="145" t="s">
        <v>1477</v>
      </c>
      <c r="K221" s="145" t="s">
        <v>1164</v>
      </c>
    </row>
    <row r="222" spans="10:11" x14ac:dyDescent="0.35">
      <c r="J222" s="145" t="s">
        <v>1478</v>
      </c>
      <c r="K222" s="145" t="s">
        <v>1165</v>
      </c>
    </row>
    <row r="223" spans="10:11" x14ac:dyDescent="0.35">
      <c r="J223" s="145" t="s">
        <v>1479</v>
      </c>
      <c r="K223" s="145" t="s">
        <v>1166</v>
      </c>
    </row>
    <row r="224" spans="10:11" x14ac:dyDescent="0.35">
      <c r="J224" s="145" t="s">
        <v>1480</v>
      </c>
      <c r="K224" s="145" t="s">
        <v>1167</v>
      </c>
    </row>
    <row r="225" spans="10:11" x14ac:dyDescent="0.35">
      <c r="J225" s="145" t="s">
        <v>1481</v>
      </c>
      <c r="K225" s="145" t="s">
        <v>1168</v>
      </c>
    </row>
    <row r="226" spans="10:11" x14ac:dyDescent="0.35">
      <c r="J226" s="145" t="s">
        <v>1482</v>
      </c>
      <c r="K226" s="145" t="s">
        <v>1169</v>
      </c>
    </row>
    <row r="227" spans="10:11" x14ac:dyDescent="0.35">
      <c r="J227" s="145" t="s">
        <v>1483</v>
      </c>
      <c r="K227" s="145" t="s">
        <v>1170</v>
      </c>
    </row>
    <row r="228" spans="10:11" x14ac:dyDescent="0.35">
      <c r="J228" s="145" t="s">
        <v>1484</v>
      </c>
      <c r="K228" s="145" t="s">
        <v>1171</v>
      </c>
    </row>
    <row r="229" spans="10:11" x14ac:dyDescent="0.35">
      <c r="J229" s="145" t="s">
        <v>1485</v>
      </c>
      <c r="K229" s="145" t="s">
        <v>1172</v>
      </c>
    </row>
    <row r="230" spans="10:11" x14ac:dyDescent="0.35">
      <c r="J230" s="145" t="s">
        <v>1486</v>
      </c>
      <c r="K230" s="145" t="s">
        <v>1173</v>
      </c>
    </row>
    <row r="231" spans="10:11" x14ac:dyDescent="0.35">
      <c r="J231" s="145" t="s">
        <v>1487</v>
      </c>
      <c r="K231" s="145" t="s">
        <v>1174</v>
      </c>
    </row>
    <row r="232" spans="10:11" x14ac:dyDescent="0.35">
      <c r="J232" s="145" t="s">
        <v>1488</v>
      </c>
      <c r="K232" s="145" t="s">
        <v>1175</v>
      </c>
    </row>
    <row r="233" spans="10:11" x14ac:dyDescent="0.35">
      <c r="J233" s="145" t="s">
        <v>1489</v>
      </c>
      <c r="K233" s="145" t="s">
        <v>1176</v>
      </c>
    </row>
    <row r="234" spans="10:11" x14ac:dyDescent="0.35">
      <c r="J234" s="145" t="s">
        <v>1490</v>
      </c>
      <c r="K234" s="145" t="s">
        <v>1177</v>
      </c>
    </row>
    <row r="235" spans="10:11" x14ac:dyDescent="0.35">
      <c r="J235" s="145" t="s">
        <v>1491</v>
      </c>
      <c r="K235" s="145" t="s">
        <v>1178</v>
      </c>
    </row>
    <row r="236" spans="10:11" x14ac:dyDescent="0.35">
      <c r="J236" s="145" t="s">
        <v>1492</v>
      </c>
      <c r="K236" s="145" t="s">
        <v>1179</v>
      </c>
    </row>
    <row r="237" spans="10:11" x14ac:dyDescent="0.35">
      <c r="J237" s="145" t="s">
        <v>1493</v>
      </c>
      <c r="K237" s="145" t="s">
        <v>1180</v>
      </c>
    </row>
    <row r="238" spans="10:11" x14ac:dyDescent="0.35">
      <c r="J238" s="145" t="s">
        <v>1494</v>
      </c>
      <c r="K238" s="145" t="s">
        <v>1181</v>
      </c>
    </row>
    <row r="239" spans="10:11" x14ac:dyDescent="0.35">
      <c r="J239" s="145" t="s">
        <v>1495</v>
      </c>
      <c r="K239" s="145" t="s">
        <v>1182</v>
      </c>
    </row>
    <row r="240" spans="10:11" x14ac:dyDescent="0.35">
      <c r="J240" s="145" t="s">
        <v>1496</v>
      </c>
      <c r="K240" s="145" t="s">
        <v>1183</v>
      </c>
    </row>
    <row r="241" spans="10:11" x14ac:dyDescent="0.35">
      <c r="J241" s="145" t="s">
        <v>1497</v>
      </c>
      <c r="K241" s="145" t="s">
        <v>1184</v>
      </c>
    </row>
    <row r="242" spans="10:11" x14ac:dyDescent="0.35">
      <c r="J242" s="145" t="s">
        <v>1498</v>
      </c>
      <c r="K242" s="145" t="s">
        <v>1185</v>
      </c>
    </row>
    <row r="243" spans="10:11" x14ac:dyDescent="0.35">
      <c r="J243" s="145" t="s">
        <v>1499</v>
      </c>
      <c r="K243" s="145" t="s">
        <v>1186</v>
      </c>
    </row>
    <row r="244" spans="10:11" x14ac:dyDescent="0.35">
      <c r="J244" s="145" t="s">
        <v>1500</v>
      </c>
      <c r="K244" s="145" t="s">
        <v>1187</v>
      </c>
    </row>
    <row r="245" spans="10:11" x14ac:dyDescent="0.35">
      <c r="J245" s="145" t="s">
        <v>1501</v>
      </c>
      <c r="K245" s="145" t="s">
        <v>1188</v>
      </c>
    </row>
    <row r="246" spans="10:11" x14ac:dyDescent="0.35">
      <c r="J246" s="145" t="s">
        <v>1502</v>
      </c>
      <c r="K246" s="145" t="s">
        <v>1189</v>
      </c>
    </row>
    <row r="247" spans="10:11" x14ac:dyDescent="0.35">
      <c r="J247" s="145" t="s">
        <v>1503</v>
      </c>
      <c r="K247" s="145" t="s">
        <v>1190</v>
      </c>
    </row>
    <row r="248" spans="10:11" x14ac:dyDescent="0.35">
      <c r="J248" s="145" t="s">
        <v>1504</v>
      </c>
      <c r="K248" s="145" t="s">
        <v>1191</v>
      </c>
    </row>
    <row r="249" spans="10:11" x14ac:dyDescent="0.35">
      <c r="J249" s="145" t="s">
        <v>1505</v>
      </c>
      <c r="K249" s="145" t="s">
        <v>1192</v>
      </c>
    </row>
    <row r="250" spans="10:11" x14ac:dyDescent="0.35">
      <c r="J250" s="145" t="s">
        <v>1506</v>
      </c>
      <c r="K250" s="145" t="s">
        <v>1193</v>
      </c>
    </row>
    <row r="251" spans="10:11" x14ac:dyDescent="0.35">
      <c r="J251" s="145" t="s">
        <v>1507</v>
      </c>
      <c r="K251" s="145" t="s">
        <v>1194</v>
      </c>
    </row>
    <row r="252" spans="10:11" x14ac:dyDescent="0.35">
      <c r="J252" s="145" t="s">
        <v>1508</v>
      </c>
      <c r="K252" s="145" t="s">
        <v>1195</v>
      </c>
    </row>
    <row r="253" spans="10:11" x14ac:dyDescent="0.35">
      <c r="J253" s="145" t="s">
        <v>1509</v>
      </c>
      <c r="K253" s="145" t="s">
        <v>1196</v>
      </c>
    </row>
    <row r="254" spans="10:11" x14ac:dyDescent="0.35">
      <c r="J254" s="145" t="s">
        <v>1510</v>
      </c>
      <c r="K254" s="145" t="s">
        <v>1197</v>
      </c>
    </row>
    <row r="255" spans="10:11" x14ac:dyDescent="0.35">
      <c r="J255" s="145" t="s">
        <v>1511</v>
      </c>
      <c r="K255" s="145" t="s">
        <v>1198</v>
      </c>
    </row>
    <row r="256" spans="10:11" x14ac:dyDescent="0.35">
      <c r="J256" s="145" t="s">
        <v>1512</v>
      </c>
      <c r="K256" s="145" t="s">
        <v>1199</v>
      </c>
    </row>
    <row r="257" spans="10:11" x14ac:dyDescent="0.35">
      <c r="J257" s="145" t="s">
        <v>1513</v>
      </c>
      <c r="K257" s="145" t="s">
        <v>1200</v>
      </c>
    </row>
    <row r="258" spans="10:11" x14ac:dyDescent="0.35">
      <c r="J258" s="145" t="s">
        <v>1514</v>
      </c>
      <c r="K258" s="145" t="s">
        <v>1201</v>
      </c>
    </row>
    <row r="259" spans="10:11" x14ac:dyDescent="0.35">
      <c r="J259" s="145" t="s">
        <v>1515</v>
      </c>
      <c r="K259" s="145" t="s">
        <v>1202</v>
      </c>
    </row>
    <row r="260" spans="10:11" x14ac:dyDescent="0.35">
      <c r="J260" s="145" t="s">
        <v>1516</v>
      </c>
      <c r="K260" s="145" t="s">
        <v>1203</v>
      </c>
    </row>
    <row r="261" spans="10:11" x14ac:dyDescent="0.35">
      <c r="J261" s="145" t="s">
        <v>1517</v>
      </c>
      <c r="K261" s="145" t="s">
        <v>1204</v>
      </c>
    </row>
    <row r="262" spans="10:11" x14ac:dyDescent="0.35">
      <c r="J262" s="145" t="s">
        <v>1518</v>
      </c>
      <c r="K262" s="145" t="s">
        <v>1205</v>
      </c>
    </row>
    <row r="263" spans="10:11" x14ac:dyDescent="0.35">
      <c r="J263" s="145" t="s">
        <v>1519</v>
      </c>
      <c r="K263" s="145" t="s">
        <v>1206</v>
      </c>
    </row>
    <row r="264" spans="10:11" x14ac:dyDescent="0.35">
      <c r="J264" s="145" t="s">
        <v>1520</v>
      </c>
      <c r="K264" s="145" t="s">
        <v>1207</v>
      </c>
    </row>
    <row r="265" spans="10:11" x14ac:dyDescent="0.35">
      <c r="J265" s="145" t="s">
        <v>1521</v>
      </c>
      <c r="K265" s="145" t="s">
        <v>1208</v>
      </c>
    </row>
    <row r="266" spans="10:11" x14ac:dyDescent="0.35">
      <c r="J266" s="145" t="s">
        <v>1522</v>
      </c>
      <c r="K266" s="145" t="s">
        <v>1209</v>
      </c>
    </row>
    <row r="267" spans="10:11" x14ac:dyDescent="0.35">
      <c r="J267" s="145" t="s">
        <v>1523</v>
      </c>
      <c r="K267" s="145" t="s">
        <v>1210</v>
      </c>
    </row>
    <row r="268" spans="10:11" x14ac:dyDescent="0.35">
      <c r="J268" s="145" t="s">
        <v>1524</v>
      </c>
      <c r="K268" s="145" t="s">
        <v>1211</v>
      </c>
    </row>
    <row r="269" spans="10:11" x14ac:dyDescent="0.35">
      <c r="J269" s="145" t="s">
        <v>1525</v>
      </c>
      <c r="K269" s="145" t="s">
        <v>1212</v>
      </c>
    </row>
    <row r="270" spans="10:11" x14ac:dyDescent="0.35">
      <c r="J270" s="145" t="s">
        <v>1526</v>
      </c>
      <c r="K270" s="145" t="s">
        <v>1213</v>
      </c>
    </row>
    <row r="271" spans="10:11" x14ac:dyDescent="0.35">
      <c r="J271" s="145" t="s">
        <v>1527</v>
      </c>
      <c r="K271" s="145" t="s">
        <v>1214</v>
      </c>
    </row>
    <row r="272" spans="10:11" x14ac:dyDescent="0.35">
      <c r="J272" s="145" t="s">
        <v>1528</v>
      </c>
      <c r="K272" s="145" t="s">
        <v>1215</v>
      </c>
    </row>
    <row r="273" spans="10:11" x14ac:dyDescent="0.35">
      <c r="J273" s="145" t="s">
        <v>1529</v>
      </c>
      <c r="K273" s="145" t="s">
        <v>1216</v>
      </c>
    </row>
    <row r="274" spans="10:11" x14ac:dyDescent="0.35">
      <c r="J274" s="145" t="s">
        <v>1530</v>
      </c>
      <c r="K274" s="145" t="s">
        <v>1217</v>
      </c>
    </row>
    <row r="275" spans="10:11" x14ac:dyDescent="0.35">
      <c r="J275" s="145" t="s">
        <v>1531</v>
      </c>
      <c r="K275" s="145" t="s">
        <v>1218</v>
      </c>
    </row>
    <row r="276" spans="10:11" x14ac:dyDescent="0.35">
      <c r="J276" s="145" t="s">
        <v>1532</v>
      </c>
      <c r="K276" s="145" t="s">
        <v>1219</v>
      </c>
    </row>
    <row r="277" spans="10:11" x14ac:dyDescent="0.35">
      <c r="J277" s="145" t="s">
        <v>1533</v>
      </c>
      <c r="K277" s="145" t="s">
        <v>1220</v>
      </c>
    </row>
    <row r="278" spans="10:11" x14ac:dyDescent="0.35">
      <c r="J278" s="146" t="s">
        <v>1709</v>
      </c>
      <c r="K278" s="145" t="s">
        <v>1052</v>
      </c>
    </row>
    <row r="279" spans="10:11" x14ac:dyDescent="0.35">
      <c r="J279" s="145" t="s">
        <v>1534</v>
      </c>
      <c r="K279" s="145" t="s">
        <v>1221</v>
      </c>
    </row>
    <row r="280" spans="10:11" x14ac:dyDescent="0.35">
      <c r="J280" s="145" t="s">
        <v>1535</v>
      </c>
      <c r="K280" s="145" t="s">
        <v>1222</v>
      </c>
    </row>
    <row r="281" spans="10:11" x14ac:dyDescent="0.35">
      <c r="J281" s="145" t="s">
        <v>1536</v>
      </c>
      <c r="K281" s="145" t="s">
        <v>1223</v>
      </c>
    </row>
    <row r="282" spans="10:11" x14ac:dyDescent="0.35">
      <c r="J282" s="145" t="s">
        <v>1537</v>
      </c>
      <c r="K282" s="145" t="s">
        <v>1224</v>
      </c>
    </row>
    <row r="283" spans="10:11" x14ac:dyDescent="0.35">
      <c r="J283" s="145" t="s">
        <v>1538</v>
      </c>
      <c r="K283" s="145" t="s">
        <v>1225</v>
      </c>
    </row>
    <row r="284" spans="10:11" x14ac:dyDescent="0.35">
      <c r="J284" s="145" t="s">
        <v>1539</v>
      </c>
      <c r="K284" s="145" t="s">
        <v>1226</v>
      </c>
    </row>
    <row r="285" spans="10:11" x14ac:dyDescent="0.35">
      <c r="J285" s="145" t="s">
        <v>1540</v>
      </c>
      <c r="K285" s="145" t="s">
        <v>1227</v>
      </c>
    </row>
    <row r="286" spans="10:11" x14ac:dyDescent="0.35">
      <c r="J286" s="145" t="s">
        <v>1541</v>
      </c>
      <c r="K286" s="145" t="s">
        <v>1228</v>
      </c>
    </row>
    <row r="287" spans="10:11" x14ac:dyDescent="0.35">
      <c r="J287" s="145" t="s">
        <v>1542</v>
      </c>
      <c r="K287" s="145" t="s">
        <v>1229</v>
      </c>
    </row>
    <row r="288" spans="10:11" x14ac:dyDescent="0.35">
      <c r="J288" s="145" t="s">
        <v>1543</v>
      </c>
      <c r="K288" s="145" t="s">
        <v>1230</v>
      </c>
    </row>
    <row r="289" spans="10:11" x14ac:dyDescent="0.35">
      <c r="J289" s="145" t="s">
        <v>1544</v>
      </c>
      <c r="K289" s="145" t="s">
        <v>1231</v>
      </c>
    </row>
    <row r="290" spans="10:11" x14ac:dyDescent="0.35">
      <c r="J290" s="145" t="s">
        <v>1545</v>
      </c>
      <c r="K290" s="145" t="s">
        <v>1232</v>
      </c>
    </row>
    <row r="291" spans="10:11" x14ac:dyDescent="0.35">
      <c r="J291" s="145" t="s">
        <v>1546</v>
      </c>
      <c r="K291" s="145" t="s">
        <v>1233</v>
      </c>
    </row>
    <row r="292" spans="10:11" x14ac:dyDescent="0.35">
      <c r="J292" s="145" t="s">
        <v>1547</v>
      </c>
      <c r="K292" s="145" t="s">
        <v>1234</v>
      </c>
    </row>
    <row r="293" spans="10:11" x14ac:dyDescent="0.35">
      <c r="J293" s="145" t="s">
        <v>1548</v>
      </c>
      <c r="K293" s="145" t="s">
        <v>1235</v>
      </c>
    </row>
    <row r="294" spans="10:11" x14ac:dyDescent="0.35">
      <c r="J294" s="145" t="s">
        <v>1549</v>
      </c>
      <c r="K294" s="145" t="s">
        <v>1236</v>
      </c>
    </row>
    <row r="295" spans="10:11" x14ac:dyDescent="0.35">
      <c r="J295" s="145" t="s">
        <v>1550</v>
      </c>
      <c r="K295" s="145" t="s">
        <v>1237</v>
      </c>
    </row>
    <row r="296" spans="10:11" x14ac:dyDescent="0.35">
      <c r="J296" s="145" t="s">
        <v>1551</v>
      </c>
      <c r="K296" s="145" t="s">
        <v>1238</v>
      </c>
    </row>
    <row r="297" spans="10:11" x14ac:dyDescent="0.35">
      <c r="J297" s="145" t="s">
        <v>1552</v>
      </c>
      <c r="K297" s="145" t="s">
        <v>1239</v>
      </c>
    </row>
    <row r="298" spans="10:11" x14ac:dyDescent="0.35">
      <c r="J298" s="145" t="s">
        <v>1553</v>
      </c>
      <c r="K298" s="145" t="s">
        <v>1240</v>
      </c>
    </row>
    <row r="299" spans="10:11" x14ac:dyDescent="0.35">
      <c r="J299" s="145" t="s">
        <v>1554</v>
      </c>
      <c r="K299" s="145" t="s">
        <v>1241</v>
      </c>
    </row>
    <row r="300" spans="10:11" x14ac:dyDescent="0.35">
      <c r="J300" s="145" t="s">
        <v>1555</v>
      </c>
      <c r="K300" s="145" t="s">
        <v>1242</v>
      </c>
    </row>
    <row r="301" spans="10:11" x14ac:dyDescent="0.35">
      <c r="J301" s="145" t="s">
        <v>1556</v>
      </c>
      <c r="K301" s="145" t="s">
        <v>1243</v>
      </c>
    </row>
    <row r="302" spans="10:11" x14ac:dyDescent="0.35">
      <c r="J302" s="145" t="s">
        <v>1557</v>
      </c>
      <c r="K302" s="145" t="s">
        <v>1244</v>
      </c>
    </row>
    <row r="303" spans="10:11" x14ac:dyDescent="0.35">
      <c r="J303" s="145" t="s">
        <v>1558</v>
      </c>
      <c r="K303" s="145" t="s">
        <v>1245</v>
      </c>
    </row>
    <row r="304" spans="10:11" x14ac:dyDescent="0.35">
      <c r="J304" s="145" t="s">
        <v>1559</v>
      </c>
      <c r="K304" s="145" t="s">
        <v>1246</v>
      </c>
    </row>
    <row r="305" spans="10:11" x14ac:dyDescent="0.35">
      <c r="J305" s="145" t="s">
        <v>1560</v>
      </c>
      <c r="K305" s="145" t="s">
        <v>1247</v>
      </c>
    </row>
    <row r="306" spans="10:11" x14ac:dyDescent="0.35">
      <c r="J306" s="145" t="s">
        <v>1561</v>
      </c>
      <c r="K306" s="145" t="s">
        <v>1248</v>
      </c>
    </row>
    <row r="307" spans="10:11" x14ac:dyDescent="0.35">
      <c r="J307" s="145" t="s">
        <v>1562</v>
      </c>
      <c r="K307" s="145" t="s">
        <v>1249</v>
      </c>
    </row>
    <row r="308" spans="10:11" x14ac:dyDescent="0.35">
      <c r="J308" s="145" t="s">
        <v>1563</v>
      </c>
      <c r="K308" s="145" t="s">
        <v>1250</v>
      </c>
    </row>
    <row r="309" spans="10:11" x14ac:dyDescent="0.35">
      <c r="J309" s="145" t="s">
        <v>1564</v>
      </c>
      <c r="K309" s="145" t="s">
        <v>1251</v>
      </c>
    </row>
    <row r="310" spans="10:11" x14ac:dyDescent="0.35">
      <c r="J310" s="145" t="s">
        <v>1565</v>
      </c>
      <c r="K310" s="145" t="s">
        <v>1252</v>
      </c>
    </row>
    <row r="311" spans="10:11" x14ac:dyDescent="0.35">
      <c r="J311" s="145" t="s">
        <v>1566</v>
      </c>
      <c r="K311" s="145" t="s">
        <v>1253</v>
      </c>
    </row>
    <row r="312" spans="10:11" x14ac:dyDescent="0.35">
      <c r="J312" s="145" t="s">
        <v>1567</v>
      </c>
      <c r="K312" s="145" t="s">
        <v>1254</v>
      </c>
    </row>
    <row r="313" spans="10:11" x14ac:dyDescent="0.35">
      <c r="J313" s="145" t="s">
        <v>1568</v>
      </c>
      <c r="K313" s="145" t="s">
        <v>1255</v>
      </c>
    </row>
    <row r="314" spans="10:11" x14ac:dyDescent="0.35">
      <c r="J314" s="145" t="s">
        <v>1569</v>
      </c>
      <c r="K314" s="145" t="s">
        <v>1256</v>
      </c>
    </row>
    <row r="315" spans="10:11" x14ac:dyDescent="0.35">
      <c r="J315" s="145" t="s">
        <v>1570</v>
      </c>
      <c r="K315" s="145" t="s">
        <v>1257</v>
      </c>
    </row>
    <row r="316" spans="10:11" x14ac:dyDescent="0.35">
      <c r="J316" s="145" t="s">
        <v>1571</v>
      </c>
      <c r="K316" s="145" t="s">
        <v>1258</v>
      </c>
    </row>
    <row r="317" spans="10:11" x14ac:dyDescent="0.35">
      <c r="J317" s="145" t="s">
        <v>1572</v>
      </c>
      <c r="K317" s="145" t="s">
        <v>1259</v>
      </c>
    </row>
    <row r="318" spans="10:11" x14ac:dyDescent="0.35">
      <c r="J318" s="145" t="s">
        <v>1573</v>
      </c>
      <c r="K318" s="145" t="s">
        <v>1260</v>
      </c>
    </row>
    <row r="319" spans="10:11" x14ac:dyDescent="0.35">
      <c r="J319" s="145" t="s">
        <v>1574</v>
      </c>
      <c r="K319" s="145" t="s">
        <v>1261</v>
      </c>
    </row>
    <row r="320" spans="10:11" x14ac:dyDescent="0.35">
      <c r="J320" s="145" t="s">
        <v>1575</v>
      </c>
      <c r="K320" s="145" t="s">
        <v>1262</v>
      </c>
    </row>
    <row r="321" spans="10:11" x14ac:dyDescent="0.35">
      <c r="J321" s="146" t="s">
        <v>1710</v>
      </c>
      <c r="K321" s="145" t="s">
        <v>1711</v>
      </c>
    </row>
    <row r="322" spans="10:11" x14ac:dyDescent="0.35">
      <c r="J322" s="146" t="s">
        <v>1712</v>
      </c>
      <c r="K322" s="145" t="s">
        <v>1713</v>
      </c>
    </row>
    <row r="323" spans="10:11" x14ac:dyDescent="0.35">
      <c r="J323" s="146" t="s">
        <v>1682</v>
      </c>
      <c r="K323" s="145" t="s">
        <v>1714</v>
      </c>
    </row>
    <row r="324" spans="10:11" x14ac:dyDescent="0.35">
      <c r="J324" s="146" t="s">
        <v>1559</v>
      </c>
      <c r="K324" s="145" t="s">
        <v>1246</v>
      </c>
    </row>
    <row r="325" spans="10:11" x14ac:dyDescent="0.35">
      <c r="J325" s="145"/>
      <c r="K325" s="145"/>
    </row>
    <row r="326" spans="10:11" x14ac:dyDescent="0.35">
      <c r="J326" s="145"/>
      <c r="K326" s="145"/>
    </row>
    <row r="327" spans="10:11" x14ac:dyDescent="0.35">
      <c r="J327" s="145"/>
      <c r="K327" s="145"/>
    </row>
    <row r="328" spans="10:11" x14ac:dyDescent="0.35">
      <c r="J328" s="145"/>
      <c r="K328" s="145"/>
    </row>
    <row r="329" spans="10:11" x14ac:dyDescent="0.35">
      <c r="J329" s="145"/>
      <c r="K329" s="145"/>
    </row>
    <row r="330" spans="10:11" x14ac:dyDescent="0.35">
      <c r="J330" s="145"/>
      <c r="K330" s="145"/>
    </row>
    <row r="331" spans="10:11" x14ac:dyDescent="0.35">
      <c r="J331" s="145"/>
      <c r="K331" s="145"/>
    </row>
    <row r="332" spans="10:11" x14ac:dyDescent="0.35">
      <c r="J332" s="145"/>
      <c r="K332" s="145"/>
    </row>
    <row r="333" spans="10:11" x14ac:dyDescent="0.35">
      <c r="J333" s="145"/>
      <c r="K333" s="145"/>
    </row>
    <row r="334" spans="10:11" x14ac:dyDescent="0.35">
      <c r="J334" s="145"/>
      <c r="K334" s="145"/>
    </row>
    <row r="335" spans="10:11" x14ac:dyDescent="0.35">
      <c r="J335" s="145"/>
      <c r="K335" s="145"/>
    </row>
    <row r="336" spans="10:11" x14ac:dyDescent="0.35">
      <c r="J336" s="145"/>
      <c r="K336" s="145"/>
    </row>
    <row r="337" spans="10:11" x14ac:dyDescent="0.35">
      <c r="J337" s="145"/>
      <c r="K337" s="145"/>
    </row>
    <row r="338" spans="10:11" x14ac:dyDescent="0.35">
      <c r="J338" s="145"/>
      <c r="K338" s="145"/>
    </row>
    <row r="339" spans="10:11" x14ac:dyDescent="0.35">
      <c r="J339" s="145"/>
      <c r="K339" s="145"/>
    </row>
    <row r="340" spans="10:11" x14ac:dyDescent="0.35">
      <c r="J340" s="145"/>
      <c r="K340" s="145"/>
    </row>
    <row r="341" spans="10:11" x14ac:dyDescent="0.35">
      <c r="J341" s="145"/>
      <c r="K341" s="145"/>
    </row>
    <row r="342" spans="10:11" x14ac:dyDescent="0.35">
      <c r="J342" s="145"/>
      <c r="K342" s="145"/>
    </row>
    <row r="343" spans="10:11" x14ac:dyDescent="0.35">
      <c r="J343" s="145"/>
      <c r="K343" s="145"/>
    </row>
    <row r="344" spans="10:11" x14ac:dyDescent="0.35">
      <c r="J344" s="145"/>
      <c r="K344" s="145"/>
    </row>
    <row r="345" spans="10:11" x14ac:dyDescent="0.35">
      <c r="J345" s="145"/>
      <c r="K345" s="145"/>
    </row>
    <row r="346" spans="10:11" x14ac:dyDescent="0.35">
      <c r="J346" s="145"/>
      <c r="K346" s="145"/>
    </row>
    <row r="347" spans="10:11" x14ac:dyDescent="0.35">
      <c r="J347" s="145"/>
      <c r="K347" s="145"/>
    </row>
    <row r="348" spans="10:11" x14ac:dyDescent="0.35">
      <c r="J348" s="145"/>
      <c r="K348" s="145"/>
    </row>
    <row r="349" spans="10:11" x14ac:dyDescent="0.35">
      <c r="J349" s="145"/>
      <c r="K349" s="145"/>
    </row>
    <row r="350" spans="10:11" x14ac:dyDescent="0.35">
      <c r="J350" s="145"/>
      <c r="K350" s="145"/>
    </row>
    <row r="351" spans="10:11" x14ac:dyDescent="0.35">
      <c r="J351" s="145"/>
      <c r="K351" s="145"/>
    </row>
    <row r="352" spans="10:11" x14ac:dyDescent="0.35">
      <c r="J352" s="145"/>
      <c r="K352" s="145"/>
    </row>
    <row r="353" spans="10:11" x14ac:dyDescent="0.35">
      <c r="J353" s="145"/>
      <c r="K353" s="145"/>
    </row>
    <row r="354" spans="10:11" x14ac:dyDescent="0.35">
      <c r="J354" s="145"/>
      <c r="K354" s="145"/>
    </row>
    <row r="355" spans="10:11" x14ac:dyDescent="0.35">
      <c r="J355" s="145"/>
      <c r="K355" s="14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BalanceGeneral_Situacion</vt:lpstr>
      <vt:lpstr>EstadoResultados_Rendimiento</vt:lpstr>
      <vt:lpstr>EstadoSituacionEvolucionBienes</vt:lpstr>
      <vt:lpstr>EstadoFinancieroSegmentos</vt:lpstr>
      <vt:lpstr>Data</vt:lpstr>
      <vt:lpstr>BalanceGeneral_Situacion!Área_de_impresión</vt:lpstr>
      <vt:lpstr>EstadoFinancieroSegmentos!Área_de_impresión</vt:lpstr>
      <vt:lpstr>EstadoResultados_Rendimiento!Área_de_impresión</vt:lpstr>
      <vt:lpstr>EstadoSituacionEvolucionBienes!Área_de_impresión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2025-11-12T16:15:10Z</dcterms:modified>
</cp:coreProperties>
</file>